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rtondc\users\ddingler\Desktop\"/>
    </mc:Choice>
  </mc:AlternateContent>
  <bookViews>
    <workbookView xWindow="0" yWindow="0" windowWidth="28800" windowHeight="12375"/>
  </bookViews>
  <sheets>
    <sheet name="Sheet1" sheetId="1" r:id="rId1"/>
  </sheets>
  <definedNames>
    <definedName name="_xlnm.Print_Area" localSheetId="0">Sheet1!$A$1:$W$85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5" i="1" l="1"/>
  <c r="U38" i="1"/>
  <c r="U67" i="1" s="1"/>
  <c r="M38" i="1"/>
  <c r="E38" i="1"/>
  <c r="E65" i="1" s="1"/>
  <c r="M67" i="1"/>
  <c r="E67" i="1"/>
  <c r="M65" i="1"/>
  <c r="U62" i="1"/>
  <c r="U65" i="1" l="1"/>
  <c r="P9" i="1" l="1"/>
  <c r="U52" i="1" l="1"/>
  <c r="U30" i="1"/>
  <c r="U40" i="1" s="1"/>
  <c r="U44" i="1" s="1"/>
  <c r="M30" i="1"/>
  <c r="M40" i="1" s="1"/>
  <c r="M44" i="1" s="1"/>
  <c r="U42" i="1" l="1"/>
  <c r="U46" i="1"/>
  <c r="M46" i="1"/>
  <c r="M42" i="1"/>
  <c r="E30" i="1"/>
  <c r="E40" i="1" l="1"/>
  <c r="R77" i="1" s="1"/>
  <c r="U55" i="1"/>
  <c r="U57" i="1"/>
  <c r="E44" i="1" l="1"/>
  <c r="E42" i="1"/>
  <c r="E46" i="1"/>
  <c r="E55" i="1"/>
  <c r="E57" i="1"/>
  <c r="M57" i="1" l="1"/>
  <c r="N77" i="1" s="1"/>
  <c r="M55" i="1"/>
  <c r="N75" i="1" s="1"/>
  <c r="N79" i="1" l="1"/>
</calcChain>
</file>

<file path=xl/sharedStrings.xml><?xml version="1.0" encoding="utf-8"?>
<sst xmlns="http://schemas.openxmlformats.org/spreadsheetml/2006/main" count="114" uniqueCount="77">
  <si>
    <t>PRIME RESINS</t>
  </si>
  <si>
    <t>2291 PLUNKETT RD.  CONYERS GA  30012</t>
  </si>
  <si>
    <t>PHONE: 800-321-7212 / 770-388-0626  FAX:  770-388-0936</t>
  </si>
  <si>
    <t>PrimeResins.com</t>
  </si>
  <si>
    <t>INSTRUCTIONS</t>
  </si>
  <si>
    <t>=</t>
  </si>
  <si>
    <t>1.  Only enter numerical values (decimals ok) in</t>
  </si>
  <si>
    <t>YELLOW</t>
  </si>
  <si>
    <t>*Inches to Feet Conversion</t>
  </si>
  <si>
    <t>1"</t>
  </si>
  <si>
    <t>2"</t>
  </si>
  <si>
    <t>3"</t>
  </si>
  <si>
    <t>4"</t>
  </si>
  <si>
    <t>5"</t>
  </si>
  <si>
    <t>6"</t>
  </si>
  <si>
    <t>7"</t>
  </si>
  <si>
    <t>8"</t>
  </si>
  <si>
    <t>9"</t>
  </si>
  <si>
    <t>10"</t>
  </si>
  <si>
    <t>11"</t>
  </si>
  <si>
    <t>SLAB 1</t>
  </si>
  <si>
    <t>% of slab 1 to be lifted</t>
  </si>
  <si>
    <t>Estimated # of lbs</t>
  </si>
  <si>
    <t>Estimated # of gallons</t>
  </si>
  <si>
    <t>Width of slab 1 (feet)</t>
  </si>
  <si>
    <t>Length of slab 1 (feet)</t>
  </si>
  <si>
    <t>Lift Required (inches)</t>
  </si>
  <si>
    <r>
      <t xml:space="preserve">3.  Enter </t>
    </r>
    <r>
      <rPr>
        <b/>
        <sz val="14"/>
        <color theme="1"/>
        <rFont val="Arial"/>
        <family val="2"/>
      </rPr>
      <t xml:space="preserve">length of slab </t>
    </r>
    <r>
      <rPr>
        <sz val="14"/>
        <color theme="1"/>
        <rFont val="Arial"/>
        <family val="2"/>
      </rPr>
      <t>in feet</t>
    </r>
  </si>
  <si>
    <r>
      <t xml:space="preserve">4.  Enter </t>
    </r>
    <r>
      <rPr>
        <b/>
        <sz val="14"/>
        <color theme="1"/>
        <rFont val="Arial"/>
        <family val="2"/>
      </rPr>
      <t>% of slab to be lifted</t>
    </r>
    <r>
      <rPr>
        <sz val="14"/>
        <color theme="1"/>
        <rFont val="Arial"/>
        <family val="2"/>
      </rPr>
      <t xml:space="preserve"> (One corner = 25%, two corners = 50%, etc.)</t>
    </r>
  </si>
  <si>
    <r>
      <t xml:space="preserve">5.  Enter </t>
    </r>
    <r>
      <rPr>
        <b/>
        <sz val="14"/>
        <color theme="1"/>
        <rFont val="Arial"/>
        <family val="2"/>
      </rPr>
      <t>inches of lift</t>
    </r>
    <r>
      <rPr>
        <sz val="14"/>
        <color theme="1"/>
        <rFont val="Arial"/>
        <family val="2"/>
      </rPr>
      <t xml:space="preserve"> required</t>
    </r>
  </si>
  <si>
    <t>Total slab sq/ft</t>
  </si>
  <si>
    <t>Cost to Client in gal</t>
  </si>
  <si>
    <t>Material Cost per gallon</t>
  </si>
  <si>
    <t>Job Price</t>
  </si>
  <si>
    <t>SLAB 2</t>
  </si>
  <si>
    <t>SLAB 3</t>
  </si>
  <si>
    <t>Width of slab 2 (feet)</t>
  </si>
  <si>
    <t>Length of slab 2 (feet)</t>
  </si>
  <si>
    <t>Width of slab 3 (feet)</t>
  </si>
  <si>
    <t>Length of slab 3 (feet)</t>
  </si>
  <si>
    <t>% of slab 3 to be lifted</t>
  </si>
  <si>
    <t>% of slab 2 to be lifted</t>
  </si>
  <si>
    <t xml:space="preserve">Margin/gal </t>
  </si>
  <si>
    <t>CLIENT PRICE</t>
  </si>
  <si>
    <t>MARGIN</t>
  </si>
  <si>
    <r>
      <t xml:space="preserve">2.  Enter </t>
    </r>
    <r>
      <rPr>
        <b/>
        <sz val="14"/>
        <color theme="1"/>
        <rFont val="Arial"/>
        <family val="2"/>
      </rPr>
      <t>width of slab</t>
    </r>
    <r>
      <rPr>
        <sz val="14"/>
        <color theme="1"/>
        <rFont val="Arial"/>
        <family val="2"/>
      </rPr>
      <t xml:space="preserve"> in feet (conversion chart below)*</t>
    </r>
  </si>
  <si>
    <t>Price to Client per gallon</t>
  </si>
  <si>
    <t>JOB COST</t>
  </si>
  <si>
    <t>GALLONS CALCULATIONS</t>
  </si>
  <si>
    <t>SLAB 1 COST - GALLONS</t>
  </si>
  <si>
    <t>SLAB 2 COST - GALLONS</t>
  </si>
  <si>
    <t>SLAB 3 COST - GALLONS</t>
  </si>
  <si>
    <t>GALLONS</t>
  </si>
  <si>
    <t>JOB TOTALS (SLAB 1 + SLAB 2 + SLAB 3)</t>
  </si>
  <si>
    <t>Determine project pricing and margin for up to 3 slabs for client in gallons</t>
  </si>
  <si>
    <t>Job Name</t>
  </si>
  <si>
    <t>Date</t>
  </si>
  <si>
    <t>Foam Expansion Rate</t>
  </si>
  <si>
    <t>X</t>
  </si>
  <si>
    <r>
      <t xml:space="preserve">7.  Enter </t>
    </r>
    <r>
      <rPr>
        <b/>
        <sz val="14"/>
        <color theme="1"/>
        <rFont val="Arial"/>
        <family val="2"/>
      </rPr>
      <t>material cost per gallon</t>
    </r>
  </si>
  <si>
    <r>
      <t xml:space="preserve">8.  Enter </t>
    </r>
    <r>
      <rPr>
        <b/>
        <sz val="14"/>
        <color theme="1"/>
        <rFont val="Arial"/>
        <family val="2"/>
      </rPr>
      <t>price to client per gallon</t>
    </r>
  </si>
  <si>
    <t>9.  Job costs and margins listed below in blue</t>
  </si>
  <si>
    <t>09.18.15</t>
  </si>
  <si>
    <r>
      <t>6.  Average</t>
    </r>
    <r>
      <rPr>
        <b/>
        <sz val="14"/>
        <color theme="1"/>
        <rFont val="Arial"/>
        <family val="2"/>
      </rPr>
      <t xml:space="preserve"> EXANSION RATE</t>
    </r>
    <r>
      <rPr>
        <sz val="14"/>
        <color theme="1"/>
        <rFont val="Arial"/>
        <family val="2"/>
      </rPr>
      <t xml:space="preserve"> for confined slab lifting 6.5X </t>
    </r>
  </si>
  <si>
    <t xml:space="preserve">Est.10-gal sets (1:1 System) </t>
  </si>
  <si>
    <t xml:space="preserve">Est. 15-gal sets (P.L. 2135) </t>
  </si>
  <si>
    <t>Est.100-gal sets (1:1 System)</t>
  </si>
  <si>
    <t>POUNDS CALCULATIONS</t>
  </si>
  <si>
    <t>Material Cost per pound</t>
  </si>
  <si>
    <t>Price to Client per pound</t>
  </si>
  <si>
    <t xml:space="preserve">Margin/lb </t>
  </si>
  <si>
    <t>SLAB 1 COST - LBS</t>
  </si>
  <si>
    <t>SLAB 2 COST - LBS</t>
  </si>
  <si>
    <t>SLAB 3 COST - LBS</t>
  </si>
  <si>
    <t>Cost to Client in lbs</t>
  </si>
  <si>
    <t xml:space="preserve">POUNDS </t>
  </si>
  <si>
    <t>Slab Lifting Job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</si>
</sst>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"/>
    <numFmt numFmtId="165" formatCode="mm/dd/yy;@"/>
  </numFmts>
  <fonts count="23" x14ac:knownFonts="1">
    <font>
      <sz val="11"/>
      <color theme="1"/>
      <name val="Calibri"/>
      <family val="2"/>
      <scheme val="minor"/>
    </font>
    <font>
      <b/>
      <sz val="48"/>
      <color rgb="FF008080"/>
      <name val="Calibri"/>
      <family val="2"/>
      <scheme val="minor"/>
    </font>
    <font>
      <sz val="16"/>
      <color rgb="FF008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8080"/>
      <name val="Calibri"/>
      <family val="2"/>
      <scheme val="minor"/>
    </font>
    <font>
      <b/>
      <sz val="16"/>
      <color theme="8"/>
      <name val="Calibri"/>
      <family val="2"/>
      <scheme val="minor"/>
    </font>
    <font>
      <sz val="14"/>
      <color rgb="FF00808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rgb="FF008080"/>
      <name val="Calibri"/>
      <family val="2"/>
      <scheme val="minor"/>
    </font>
    <font>
      <sz val="11"/>
      <color theme="1"/>
      <name val="Arial"/>
      <family val="2"/>
    </font>
    <font>
      <b/>
      <sz val="16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00808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3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49" fontId="0" fillId="0" borderId="0" xfId="0" quotePrefix="1" applyNumberFormat="1" applyBorder="1" applyAlignment="1">
      <alignment vertical="center"/>
    </xf>
    <xf numFmtId="2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13" fontId="5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164" fontId="13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3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2" fontId="1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164" fontId="13" fillId="0" borderId="0" xfId="0" applyNumberFormat="1" applyFont="1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44" fontId="0" fillId="0" borderId="0" xfId="0" applyNumberForma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1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3" fontId="21" fillId="0" borderId="2" xfId="0" applyNumberFormat="1" applyFont="1" applyBorder="1" applyAlignment="1">
      <alignment horizontal="center" vertical="center"/>
    </xf>
    <xf numFmtId="49" fontId="0" fillId="0" borderId="3" xfId="0" quotePrefix="1" applyNumberFormat="1" applyFont="1" applyBorder="1" applyAlignment="1">
      <alignment vertical="center"/>
    </xf>
    <xf numFmtId="0" fontId="0" fillId="0" borderId="3" xfId="0" applyFont="1" applyBorder="1" applyAlignment="1">
      <alignment vertical="center"/>
    </xf>
    <xf numFmtId="13" fontId="21" fillId="0" borderId="3" xfId="0" applyNumberFormat="1" applyFont="1" applyBorder="1" applyAlignment="1">
      <alignment horizontal="left" vertical="center"/>
    </xf>
    <xf numFmtId="49" fontId="0" fillId="0" borderId="3" xfId="0" quotePrefix="1" applyNumberFormat="1" applyFont="1" applyBorder="1" applyAlignment="1">
      <alignment horizontal="left" vertical="center"/>
    </xf>
    <xf numFmtId="2" fontId="21" fillId="0" borderId="4" xfId="0" applyNumberFormat="1" applyFont="1" applyBorder="1" applyAlignment="1">
      <alignment horizontal="left" vertical="center"/>
    </xf>
    <xf numFmtId="13" fontId="21" fillId="0" borderId="5" xfId="0" applyNumberFormat="1" applyFont="1" applyBorder="1" applyAlignment="1">
      <alignment horizontal="center" vertical="center"/>
    </xf>
    <xf numFmtId="49" fontId="0" fillId="0" borderId="0" xfId="0" quotePrefix="1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3" fontId="21" fillId="0" borderId="0" xfId="0" applyNumberFormat="1" applyFont="1" applyBorder="1" applyAlignment="1">
      <alignment horizontal="left" vertical="center"/>
    </xf>
    <xf numFmtId="49" fontId="0" fillId="0" borderId="0" xfId="0" quotePrefix="1" applyNumberFormat="1" applyFont="1" applyBorder="1" applyAlignment="1">
      <alignment horizontal="left" vertical="center"/>
    </xf>
    <xf numFmtId="2" fontId="21" fillId="0" borderId="6" xfId="0" applyNumberFormat="1" applyFont="1" applyBorder="1" applyAlignment="1">
      <alignment horizontal="left" vertical="center"/>
    </xf>
    <xf numFmtId="13" fontId="21" fillId="0" borderId="7" xfId="0" applyNumberFormat="1" applyFont="1" applyBorder="1" applyAlignment="1">
      <alignment horizontal="center" vertical="center"/>
    </xf>
    <xf numFmtId="49" fontId="0" fillId="0" borderId="8" xfId="0" quotePrefix="1" applyNumberFormat="1" applyFont="1" applyBorder="1" applyAlignment="1">
      <alignment vertical="center"/>
    </xf>
    <xf numFmtId="0" fontId="0" fillId="0" borderId="8" xfId="0" applyFont="1" applyBorder="1" applyAlignment="1">
      <alignment vertical="center"/>
    </xf>
    <xf numFmtId="13" fontId="21" fillId="0" borderId="8" xfId="0" applyNumberFormat="1" applyFont="1" applyBorder="1" applyAlignment="1">
      <alignment horizontal="left" vertical="center"/>
    </xf>
    <xf numFmtId="49" fontId="0" fillId="0" borderId="8" xfId="0" quotePrefix="1" applyNumberFormat="1" applyFont="1" applyBorder="1" applyAlignment="1">
      <alignment horizontal="center" vertical="center"/>
    </xf>
    <xf numFmtId="2" fontId="21" fillId="0" borderId="9" xfId="0" applyNumberFormat="1" applyFont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11" fillId="2" borderId="10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165" fontId="18" fillId="0" borderId="14" xfId="0" applyNumberFormat="1" applyFont="1" applyBorder="1" applyAlignment="1">
      <alignment horizontal="center" vertical="center"/>
    </xf>
    <xf numFmtId="2" fontId="11" fillId="0" borderId="12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9" fontId="11" fillId="2" borderId="10" xfId="0" applyNumberFormat="1" applyFont="1" applyFill="1" applyBorder="1" applyAlignment="1">
      <alignment horizontal="center" vertical="center"/>
    </xf>
    <xf numFmtId="9" fontId="0" fillId="0" borderId="13" xfId="0" applyNumberFormat="1" applyBorder="1" applyAlignment="1">
      <alignment vertical="center"/>
    </xf>
    <xf numFmtId="9" fontId="0" fillId="0" borderId="11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21" fillId="0" borderId="8" xfId="0" applyNumberFormat="1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44" fontId="11" fillId="2" borderId="7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44" fontId="11" fillId="2" borderId="9" xfId="0" applyNumberFormat="1" applyFont="1" applyFill="1" applyBorder="1" applyAlignment="1">
      <alignment horizontal="center" vertical="center"/>
    </xf>
    <xf numFmtId="2" fontId="21" fillId="0" borderId="0" xfId="0" applyNumberFormat="1" applyFont="1" applyBorder="1" applyAlignment="1">
      <alignment horizontal="left" vertical="center"/>
    </xf>
    <xf numFmtId="44" fontId="11" fillId="0" borderId="10" xfId="0" applyNumberFormat="1" applyFont="1" applyFill="1" applyBorder="1" applyAlignment="1">
      <alignment horizontal="center" vertical="center"/>
    </xf>
    <xf numFmtId="44" fontId="0" fillId="0" borderId="13" xfId="0" applyNumberFormat="1" applyFill="1" applyBorder="1" applyAlignment="1">
      <alignment vertical="center"/>
    </xf>
    <xf numFmtId="44" fontId="0" fillId="0" borderId="11" xfId="0" applyNumberFormat="1" applyFill="1" applyBorder="1" applyAlignment="1">
      <alignment vertical="center"/>
    </xf>
    <xf numFmtId="0" fontId="12" fillId="0" borderId="0" xfId="0" quotePrefix="1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2" fontId="21" fillId="0" borderId="3" xfId="0" applyNumberFormat="1" applyFont="1" applyBorder="1" applyAlignment="1">
      <alignment horizontal="left" vertical="center"/>
    </xf>
    <xf numFmtId="44" fontId="17" fillId="0" borderId="0" xfId="0" applyNumberFormat="1" applyFont="1" applyBorder="1" applyAlignment="1">
      <alignment vertical="center"/>
    </xf>
    <xf numFmtId="10" fontId="17" fillId="0" borderId="0" xfId="0" applyNumberFormat="1" applyFont="1" applyBorder="1" applyAlignment="1">
      <alignment vertical="center"/>
    </xf>
    <xf numFmtId="2" fontId="17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0" fontId="11" fillId="0" borderId="12" xfId="0" applyNumberFormat="1" applyFont="1" applyFill="1" applyBorder="1" applyAlignment="1">
      <alignment horizontal="center" vertical="center"/>
    </xf>
    <xf numFmtId="10" fontId="0" fillId="0" borderId="12" xfId="0" applyNumberFormat="1" applyFill="1" applyBorder="1" applyAlignment="1">
      <alignment vertical="center"/>
    </xf>
    <xf numFmtId="164" fontId="11" fillId="4" borderId="10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2" fontId="22" fillId="4" borderId="0" xfId="0" applyNumberFormat="1" applyFont="1" applyFill="1" applyAlignment="1">
      <alignment vertical="center"/>
    </xf>
  </cellXfs>
  <cellStyles count="2">
    <cellStyle name="Hyperlink" xfId="1" builtinId="8"/>
    <cellStyle name="Normal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808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573942</xdr:colOff>
      <xdr:row>10</xdr:row>
      <xdr:rowOff>109903</xdr:rowOff>
    </xdr:from>
    <xdr:to>
      <xdr:col>9</xdr:col>
      <xdr:colOff>418012</xdr:colOff>
      <xdr:row>19</xdr:row>
      <xdr:rowOff>48845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942" y="3004038"/>
          <a:ext cx="4374551" cy="2027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217854</xdr:colOff>
      <xdr:row>5</xdr:row>
      <xdr:rowOff>18454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71700" cy="1178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meresin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0"/>
  <sheetViews>
    <sheetView showGridLines="0" tabSelected="1" zoomScale="78" zoomScaleNormal="78" workbookViewId="0">
      <selection activeCell="A7" sqref="A7:W7"/>
    </sheetView>
  </sheetViews>
  <sheetFormatPr defaultColWidth="9.140625" defaultRowHeight="61.5" x14ac:dyDescent="0.9"/>
  <cols>
    <col min="1" max="1" width="9.140625" style="1"/>
    <col min="2" max="2" width="14.140625" style="1" bestFit="1" customWidth="1"/>
    <col min="3" max="3" width="6" style="1" customWidth="1"/>
    <col min="4" max="4" width="3.28515625" style="1" customWidth="1"/>
    <col min="5" max="5" width="4.7109375" customWidth="1"/>
    <col min="6" max="6" width="4.5703125" customWidth="1"/>
    <col min="7" max="7" width="7.7109375" customWidth="1"/>
    <col min="8" max="9" width="8.85546875"/>
    <col min="10" max="10" width="8" customWidth="1"/>
    <col min="11" max="11" width="6.5703125" customWidth="1"/>
    <col min="12" max="12" width="9.140625" customWidth="1"/>
    <col min="13" max="14" width="8.85546875"/>
    <col min="15" max="15" width="1.28515625" customWidth="1"/>
    <col min="16" max="16" width="8.85546875"/>
    <col min="17" max="17" width="10.140625" bestFit="1" customWidth="1"/>
    <col min="18" max="18" width="7.7109375" customWidth="1"/>
    <col min="19" max="22" width="8.85546875"/>
    <col min="23" max="23" width="1.28515625" customWidth="1"/>
    <col min="24" max="26" width="8.85546875" customWidth="1"/>
    <col min="27" max="16384" width="9.140625" style="1"/>
  </cols>
  <sheetData>
    <row r="1" spans="1:25" s="2" customFormat="1" ht="18" customHeight="1" x14ac:dyDescent="0.25">
      <c r="A1" s="4"/>
      <c r="B1" s="7"/>
      <c r="C1" s="4"/>
      <c r="D1" s="4"/>
      <c r="H1" s="5"/>
      <c r="P1" s="14" t="s">
        <v>0</v>
      </c>
      <c r="V1" s="79" t="s">
        <v>62</v>
      </c>
    </row>
    <row r="2" spans="1:25" s="2" customFormat="1" ht="18" customHeight="1" x14ac:dyDescent="0.25">
      <c r="A2" s="4"/>
      <c r="B2" s="7"/>
      <c r="C2" s="4"/>
      <c r="D2" s="4"/>
      <c r="H2" s="5"/>
      <c r="P2" s="14" t="s">
        <v>1</v>
      </c>
    </row>
    <row r="3" spans="1:25" s="2" customFormat="1" ht="18" customHeight="1" x14ac:dyDescent="0.25">
      <c r="A3" s="4"/>
      <c r="B3" s="7"/>
      <c r="C3" s="4"/>
      <c r="D3" s="4"/>
      <c r="H3" s="5"/>
      <c r="P3" s="14" t="s">
        <v>2</v>
      </c>
    </row>
    <row r="4" spans="1:25" s="2" customFormat="1" ht="18" customHeight="1" x14ac:dyDescent="0.25">
      <c r="A4" s="4"/>
      <c r="B4" s="7"/>
      <c r="C4" s="4"/>
      <c r="D4" s="4"/>
      <c r="H4" s="5"/>
      <c r="P4" s="15" t="s">
        <v>3</v>
      </c>
    </row>
    <row r="5" spans="1:25" s="2" customFormat="1" ht="18" customHeight="1" x14ac:dyDescent="0.25">
      <c r="A5" s="4"/>
      <c r="B5" s="7"/>
      <c r="C5" s="4"/>
      <c r="D5" s="4"/>
      <c r="H5" s="5"/>
    </row>
    <row r="6" spans="1:25" s="2" customFormat="1" ht="18" customHeight="1" x14ac:dyDescent="0.25">
      <c r="A6" s="4"/>
      <c r="B6" s="7"/>
      <c r="C6" s="4"/>
      <c r="D6" s="4"/>
      <c r="H6" s="5"/>
    </row>
    <row r="7" spans="1:25" s="2" customFormat="1" ht="52.5" customHeight="1" x14ac:dyDescent="0.25">
      <c r="A7" s="93" t="s">
        <v>76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  <c r="Q7" s="95"/>
      <c r="R7" s="95"/>
      <c r="S7" s="95"/>
      <c r="T7" s="95"/>
      <c r="U7" s="95"/>
      <c r="V7" s="95"/>
      <c r="W7" s="95"/>
    </row>
    <row r="8" spans="1:25" ht="32.25" customHeight="1" x14ac:dyDescent="0.9">
      <c r="A8" s="96" t="s">
        <v>54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8"/>
      <c r="Q8" s="98"/>
      <c r="R8" s="98"/>
      <c r="S8" s="98"/>
      <c r="T8" s="98"/>
      <c r="U8" s="98"/>
      <c r="V8" s="98"/>
      <c r="W8" s="98"/>
    </row>
    <row r="9" spans="1:25" s="2" customFormat="1" ht="18" customHeight="1" thickBot="1" x14ac:dyDescent="0.3">
      <c r="A9" s="4"/>
      <c r="B9" s="7"/>
      <c r="C9" s="4"/>
      <c r="D9" s="4"/>
      <c r="F9" s="51"/>
      <c r="G9" s="55" t="s">
        <v>55</v>
      </c>
      <c r="H9" s="57"/>
      <c r="I9" s="57"/>
      <c r="J9" s="57"/>
      <c r="K9" s="57"/>
      <c r="L9" s="57"/>
      <c r="M9" s="57"/>
      <c r="N9" s="58"/>
      <c r="O9" s="56" t="s">
        <v>56</v>
      </c>
      <c r="P9" s="87">
        <f ca="1">NOW()</f>
        <v>42776.471895949071</v>
      </c>
      <c r="Q9" s="87"/>
      <c r="R9" s="87"/>
    </row>
    <row r="10" spans="1:25" s="2" customFormat="1" ht="18" customHeight="1" thickTop="1" x14ac:dyDescent="0.25">
      <c r="A10" s="4"/>
      <c r="B10" s="7"/>
      <c r="C10" s="4"/>
      <c r="D10" s="4"/>
      <c r="H10" s="5"/>
    </row>
    <row r="11" spans="1:25" s="2" customFormat="1" ht="18" customHeight="1" x14ac:dyDescent="0.25">
      <c r="A11" s="4"/>
      <c r="B11" s="7"/>
      <c r="C11" s="4"/>
      <c r="D11" s="4"/>
      <c r="I11" s="13"/>
      <c r="J11" s="13"/>
      <c r="K11" s="13"/>
      <c r="L11" s="13"/>
      <c r="M11" s="13"/>
      <c r="N11" s="13"/>
      <c r="Y11" s="7"/>
    </row>
    <row r="12" spans="1:25" s="2" customFormat="1" ht="18" customHeight="1" thickBot="1" x14ac:dyDescent="0.3">
      <c r="A12" s="4"/>
      <c r="B12" s="7"/>
      <c r="C12" s="4"/>
      <c r="D12" s="4"/>
      <c r="I12" s="13"/>
      <c r="J12" s="13"/>
      <c r="K12" s="22" t="s">
        <v>4</v>
      </c>
      <c r="L12" s="50"/>
      <c r="M12" s="50"/>
      <c r="N12" s="50"/>
      <c r="O12" s="50"/>
      <c r="P12" s="50"/>
      <c r="Q12" s="50"/>
      <c r="R12" s="50"/>
      <c r="S12" s="50"/>
      <c r="Y12" s="20"/>
    </row>
    <row r="13" spans="1:25" s="2" customFormat="1" ht="18" customHeight="1" thickBot="1" x14ac:dyDescent="0.3">
      <c r="A13" s="4"/>
      <c r="B13" s="7"/>
      <c r="C13" s="4"/>
      <c r="D13" s="4"/>
      <c r="I13" s="13"/>
      <c r="J13" s="13"/>
      <c r="K13" s="20" t="s">
        <v>6</v>
      </c>
      <c r="L13" s="50"/>
      <c r="M13" s="50"/>
      <c r="N13" s="50"/>
      <c r="O13" s="50"/>
      <c r="P13" s="50"/>
      <c r="Q13" s="50"/>
      <c r="R13" s="50"/>
      <c r="S13" s="21" t="s">
        <v>7</v>
      </c>
      <c r="Y13" s="20"/>
    </row>
    <row r="14" spans="1:25" s="2" customFormat="1" ht="18" customHeight="1" x14ac:dyDescent="0.25">
      <c r="A14" s="4"/>
      <c r="B14" s="7"/>
      <c r="C14" s="4"/>
      <c r="D14" s="4"/>
      <c r="I14" s="13"/>
      <c r="J14" s="13"/>
      <c r="K14" s="20" t="s">
        <v>45</v>
      </c>
      <c r="L14" s="50"/>
      <c r="M14" s="50"/>
      <c r="N14" s="50"/>
      <c r="O14" s="50"/>
      <c r="P14" s="50"/>
      <c r="Q14" s="50"/>
      <c r="R14" s="50"/>
      <c r="S14" s="50"/>
      <c r="Y14" s="20"/>
    </row>
    <row r="15" spans="1:25" s="2" customFormat="1" ht="18" customHeight="1" x14ac:dyDescent="0.25">
      <c r="A15" s="4"/>
      <c r="B15" s="7"/>
      <c r="C15" s="4"/>
      <c r="D15" s="4"/>
      <c r="I15" s="13"/>
      <c r="J15" s="13"/>
      <c r="K15" s="20" t="s">
        <v>27</v>
      </c>
      <c r="L15" s="50"/>
      <c r="M15" s="50"/>
      <c r="N15" s="50"/>
      <c r="O15" s="50"/>
      <c r="P15" s="50"/>
      <c r="Q15" s="50"/>
      <c r="R15" s="50"/>
      <c r="S15" s="50"/>
      <c r="Y15" s="20"/>
    </row>
    <row r="16" spans="1:25" s="2" customFormat="1" ht="18" customHeight="1" x14ac:dyDescent="0.25">
      <c r="A16" s="4"/>
      <c r="B16" s="7"/>
      <c r="C16" s="4"/>
      <c r="D16" s="4"/>
      <c r="I16" s="13"/>
      <c r="J16" s="13"/>
      <c r="K16" s="20" t="s">
        <v>28</v>
      </c>
      <c r="L16" s="50"/>
      <c r="M16" s="50"/>
      <c r="N16" s="50"/>
      <c r="O16" s="50"/>
      <c r="P16" s="50"/>
      <c r="Q16" s="50"/>
      <c r="R16" s="50"/>
      <c r="S16" s="50"/>
      <c r="Y16" s="20"/>
    </row>
    <row r="17" spans="1:25" s="17" customFormat="1" ht="18" customHeight="1" x14ac:dyDescent="0.25">
      <c r="A17" s="4"/>
      <c r="B17" s="7"/>
      <c r="C17" s="4"/>
      <c r="D17" s="4"/>
      <c r="I17" s="13"/>
      <c r="J17" s="13"/>
      <c r="K17" s="20" t="s">
        <v>29</v>
      </c>
      <c r="L17" s="50"/>
      <c r="M17" s="50"/>
      <c r="N17" s="50"/>
      <c r="O17" s="50"/>
      <c r="P17" s="50"/>
      <c r="Q17" s="50"/>
      <c r="R17" s="50"/>
      <c r="S17" s="50"/>
      <c r="Y17" s="20"/>
    </row>
    <row r="18" spans="1:25" s="17" customFormat="1" ht="18" customHeight="1" x14ac:dyDescent="0.25">
      <c r="A18" s="4"/>
      <c r="B18" s="7"/>
      <c r="C18" s="4"/>
      <c r="D18" s="4"/>
      <c r="H18" s="12"/>
      <c r="I18" s="13"/>
      <c r="J18" s="13"/>
      <c r="K18" s="20" t="s">
        <v>63</v>
      </c>
      <c r="L18" s="50"/>
      <c r="M18" s="50"/>
      <c r="N18" s="50"/>
      <c r="O18" s="50"/>
      <c r="P18" s="50"/>
      <c r="Q18" s="50"/>
      <c r="R18" s="50"/>
      <c r="S18" s="50"/>
    </row>
    <row r="19" spans="1:25" s="2" customFormat="1" ht="18" customHeight="1" x14ac:dyDescent="0.25">
      <c r="A19" s="4"/>
      <c r="B19" s="7"/>
      <c r="C19" s="4"/>
      <c r="D19" s="4"/>
      <c r="K19" s="20" t="s">
        <v>59</v>
      </c>
      <c r="L19" s="50"/>
      <c r="M19" s="50"/>
      <c r="N19" s="50"/>
      <c r="O19" s="50"/>
      <c r="P19" s="50"/>
      <c r="Q19" s="50"/>
      <c r="R19" s="50"/>
      <c r="S19" s="50"/>
    </row>
    <row r="20" spans="1:25" s="28" customFormat="1" ht="18" customHeight="1" x14ac:dyDescent="0.25">
      <c r="A20" s="4"/>
      <c r="B20" s="7"/>
      <c r="C20" s="4"/>
      <c r="D20" s="4"/>
      <c r="K20" s="20" t="s">
        <v>60</v>
      </c>
      <c r="L20" s="50"/>
      <c r="M20" s="50"/>
      <c r="N20" s="50"/>
      <c r="O20" s="50"/>
      <c r="P20" s="50"/>
      <c r="Q20" s="50"/>
      <c r="R20" s="50"/>
      <c r="S20" s="50"/>
    </row>
    <row r="21" spans="1:25" s="50" customFormat="1" ht="18" customHeight="1" x14ac:dyDescent="0.25">
      <c r="A21" s="4"/>
      <c r="B21" s="7"/>
      <c r="C21" s="4"/>
      <c r="D21" s="4"/>
      <c r="K21" s="20" t="s">
        <v>61</v>
      </c>
    </row>
    <row r="22" spans="1:25" s="50" customFormat="1" ht="18" customHeight="1" x14ac:dyDescent="0.25">
      <c r="A22" s="4"/>
      <c r="B22" s="7"/>
      <c r="C22" s="4"/>
      <c r="D22" s="4"/>
      <c r="K22" s="20"/>
    </row>
    <row r="23" spans="1:25" s="26" customFormat="1" ht="18" customHeight="1" x14ac:dyDescent="0.25">
      <c r="A23" s="4"/>
      <c r="B23" s="7"/>
      <c r="C23" s="4"/>
      <c r="D23" s="4"/>
    </row>
    <row r="24" spans="1:25" s="26" customFormat="1" ht="18" customHeight="1" x14ac:dyDescent="0.25">
      <c r="A24" s="99" t="s">
        <v>20</v>
      </c>
      <c r="B24" s="100"/>
      <c r="C24" s="100"/>
      <c r="D24" s="100"/>
      <c r="E24" s="100"/>
      <c r="F24" s="100"/>
      <c r="G24" s="100"/>
      <c r="I24" s="99" t="s">
        <v>34</v>
      </c>
      <c r="J24" s="100"/>
      <c r="K24" s="100"/>
      <c r="L24" s="100"/>
      <c r="M24" s="100"/>
      <c r="N24" s="100"/>
      <c r="O24" s="100"/>
      <c r="Q24" s="99" t="s">
        <v>35</v>
      </c>
      <c r="R24" s="100"/>
      <c r="S24" s="100"/>
      <c r="T24" s="100"/>
      <c r="U24" s="100"/>
      <c r="V24" s="100"/>
      <c r="W24" s="100"/>
    </row>
    <row r="25" spans="1:25" s="26" customFormat="1" ht="18" customHeight="1" thickBot="1" x14ac:dyDescent="0.3">
      <c r="A25" s="4"/>
      <c r="B25" s="7"/>
      <c r="C25" s="4"/>
      <c r="D25" s="4"/>
      <c r="I25" s="4"/>
      <c r="J25" s="7"/>
      <c r="K25" s="4"/>
      <c r="L25" s="4"/>
      <c r="M25" s="28"/>
      <c r="N25" s="28"/>
      <c r="O25" s="28"/>
      <c r="Q25" s="4"/>
      <c r="R25" s="7"/>
      <c r="S25" s="4"/>
      <c r="T25" s="4"/>
      <c r="U25" s="28"/>
      <c r="V25" s="28"/>
      <c r="W25" s="28"/>
    </row>
    <row r="26" spans="1:25" s="26" customFormat="1" ht="18" customHeight="1" thickBot="1" x14ac:dyDescent="0.3">
      <c r="A26" s="7" t="s">
        <v>24</v>
      </c>
      <c r="B26" s="7"/>
      <c r="C26" s="4"/>
      <c r="D26" s="4"/>
      <c r="E26" s="84">
        <v>1</v>
      </c>
      <c r="F26" s="85"/>
      <c r="G26" s="86"/>
      <c r="I26" s="7" t="s">
        <v>36</v>
      </c>
      <c r="J26" s="7"/>
      <c r="K26" s="4"/>
      <c r="L26" s="4"/>
      <c r="M26" s="84">
        <v>1</v>
      </c>
      <c r="N26" s="85"/>
      <c r="O26" s="86"/>
      <c r="Q26" s="7" t="s">
        <v>38</v>
      </c>
      <c r="R26" s="7"/>
      <c r="S26" s="4"/>
      <c r="T26" s="4"/>
      <c r="U26" s="84">
        <v>1</v>
      </c>
      <c r="V26" s="85"/>
      <c r="W26" s="86"/>
    </row>
    <row r="27" spans="1:25" s="26" customFormat="1" ht="9" customHeight="1" thickBot="1" x14ac:dyDescent="0.3">
      <c r="A27" s="7"/>
      <c r="B27" s="7"/>
      <c r="C27" s="4"/>
      <c r="D27" s="4"/>
      <c r="I27" s="7"/>
      <c r="J27" s="7"/>
      <c r="K27" s="4"/>
      <c r="L27" s="4"/>
      <c r="M27" s="28"/>
      <c r="N27" s="28"/>
      <c r="O27" s="28"/>
      <c r="Q27" s="7"/>
      <c r="R27" s="7"/>
      <c r="S27" s="4"/>
      <c r="T27" s="4"/>
      <c r="U27" s="28"/>
      <c r="V27" s="28"/>
      <c r="W27" s="28"/>
    </row>
    <row r="28" spans="1:25" s="26" customFormat="1" ht="18" customHeight="1" thickBot="1" x14ac:dyDescent="0.3">
      <c r="A28" s="7" t="s">
        <v>25</v>
      </c>
      <c r="B28" s="7"/>
      <c r="C28" s="4"/>
      <c r="D28" s="4"/>
      <c r="E28" s="84">
        <v>1</v>
      </c>
      <c r="F28" s="85"/>
      <c r="G28" s="86"/>
      <c r="I28" s="7" t="s">
        <v>37</v>
      </c>
      <c r="J28" s="7"/>
      <c r="K28" s="4"/>
      <c r="L28" s="4"/>
      <c r="M28" s="84">
        <v>1</v>
      </c>
      <c r="N28" s="85"/>
      <c r="O28" s="86"/>
      <c r="Q28" s="7" t="s">
        <v>39</v>
      </c>
      <c r="R28" s="7"/>
      <c r="S28" s="4"/>
      <c r="T28" s="4"/>
      <c r="U28" s="84">
        <v>1</v>
      </c>
      <c r="V28" s="85"/>
      <c r="W28" s="86"/>
    </row>
    <row r="29" spans="1:25" s="27" customFormat="1" ht="11.25" customHeight="1" x14ac:dyDescent="0.25">
      <c r="A29" s="7"/>
      <c r="B29" s="7"/>
      <c r="C29" s="4"/>
      <c r="D29" s="4"/>
      <c r="E29" s="29"/>
      <c r="F29" s="10"/>
      <c r="G29" s="10"/>
      <c r="I29" s="7"/>
      <c r="J29" s="7"/>
      <c r="K29" s="4"/>
      <c r="L29" s="4"/>
      <c r="M29" s="29"/>
      <c r="N29" s="10"/>
      <c r="O29" s="10"/>
      <c r="Q29" s="7"/>
      <c r="R29" s="7"/>
      <c r="S29" s="4"/>
      <c r="T29" s="4"/>
      <c r="U29" s="29"/>
      <c r="V29" s="10"/>
      <c r="W29" s="10"/>
    </row>
    <row r="30" spans="1:25" s="27" customFormat="1" ht="18" customHeight="1" x14ac:dyDescent="0.25">
      <c r="A30" s="3" t="s">
        <v>30</v>
      </c>
      <c r="B30" s="7"/>
      <c r="C30" s="4"/>
      <c r="D30" s="4"/>
      <c r="E30" s="88">
        <f>E26*E28</f>
        <v>1</v>
      </c>
      <c r="F30" s="89"/>
      <c r="G30" s="89"/>
      <c r="I30" s="3" t="s">
        <v>30</v>
      </c>
      <c r="J30" s="7"/>
      <c r="K30" s="4"/>
      <c r="L30" s="4"/>
      <c r="M30" s="88">
        <f>M26*M28</f>
        <v>1</v>
      </c>
      <c r="N30" s="89"/>
      <c r="O30" s="89"/>
      <c r="Q30" s="3" t="s">
        <v>30</v>
      </c>
      <c r="R30" s="7"/>
      <c r="S30" s="4"/>
      <c r="T30" s="4"/>
      <c r="U30" s="88">
        <f>U26*U28</f>
        <v>1</v>
      </c>
      <c r="V30" s="89"/>
      <c r="W30" s="89"/>
    </row>
    <row r="31" spans="1:25" s="26" customFormat="1" ht="18" customHeight="1" thickBot="1" x14ac:dyDescent="0.3">
      <c r="A31" s="7"/>
      <c r="B31" s="7"/>
      <c r="C31" s="4"/>
      <c r="D31" s="4"/>
      <c r="I31" s="7"/>
      <c r="J31" s="7"/>
      <c r="K31" s="4"/>
      <c r="L31" s="4"/>
      <c r="M31" s="28"/>
      <c r="N31" s="28"/>
      <c r="O31" s="28"/>
      <c r="Q31" s="7"/>
      <c r="R31" s="7"/>
      <c r="S31" s="4"/>
      <c r="T31" s="4"/>
      <c r="U31" s="28"/>
      <c r="V31" s="28"/>
      <c r="W31" s="28"/>
    </row>
    <row r="32" spans="1:25" s="26" customFormat="1" ht="18" customHeight="1" thickBot="1" x14ac:dyDescent="0.3">
      <c r="A32" s="7" t="s">
        <v>21</v>
      </c>
      <c r="B32" s="7"/>
      <c r="C32" s="4"/>
      <c r="D32" s="4"/>
      <c r="E32" s="90">
        <v>1</v>
      </c>
      <c r="F32" s="91"/>
      <c r="G32" s="92"/>
      <c r="I32" s="7" t="s">
        <v>41</v>
      </c>
      <c r="J32" s="7"/>
      <c r="K32" s="4"/>
      <c r="L32" s="4"/>
      <c r="M32" s="90">
        <v>1</v>
      </c>
      <c r="N32" s="91"/>
      <c r="O32" s="92"/>
      <c r="Q32" s="7" t="s">
        <v>40</v>
      </c>
      <c r="R32" s="7"/>
      <c r="S32" s="4"/>
      <c r="T32" s="4"/>
      <c r="U32" s="90">
        <v>1</v>
      </c>
      <c r="V32" s="91"/>
      <c r="W32" s="92"/>
    </row>
    <row r="33" spans="1:31" s="26" customFormat="1" ht="9" customHeight="1" thickBot="1" x14ac:dyDescent="0.3">
      <c r="A33" s="7"/>
      <c r="B33" s="7"/>
      <c r="C33" s="4"/>
      <c r="D33" s="4"/>
      <c r="I33" s="7"/>
      <c r="J33" s="7"/>
      <c r="K33" s="4"/>
      <c r="L33" s="4"/>
      <c r="M33" s="28"/>
      <c r="N33" s="28"/>
      <c r="O33" s="28"/>
      <c r="Q33" s="7"/>
      <c r="R33" s="7"/>
      <c r="S33" s="4"/>
      <c r="T33" s="4"/>
      <c r="U33" s="28"/>
      <c r="V33" s="28"/>
      <c r="W33" s="28"/>
    </row>
    <row r="34" spans="1:31" s="2" customFormat="1" ht="18" customHeight="1" thickBot="1" x14ac:dyDescent="0.3">
      <c r="A34" s="7" t="s">
        <v>26</v>
      </c>
      <c r="C34" s="7"/>
      <c r="D34" s="4"/>
      <c r="E34" s="84">
        <v>0.5</v>
      </c>
      <c r="F34" s="85"/>
      <c r="G34" s="86"/>
      <c r="I34" s="7" t="s">
        <v>26</v>
      </c>
      <c r="J34" s="28"/>
      <c r="K34" s="7"/>
      <c r="L34" s="4"/>
      <c r="M34" s="84">
        <v>0.5</v>
      </c>
      <c r="N34" s="85"/>
      <c r="O34" s="86"/>
      <c r="Q34" s="7" t="s">
        <v>26</v>
      </c>
      <c r="R34" s="28"/>
      <c r="S34" s="7"/>
      <c r="T34" s="4"/>
      <c r="U34" s="84">
        <v>0.5</v>
      </c>
      <c r="V34" s="85"/>
      <c r="W34" s="86"/>
      <c r="Y34" s="12"/>
      <c r="Z34" s="13"/>
      <c r="AA34" s="13"/>
      <c r="AB34" s="13"/>
      <c r="AC34" s="13"/>
      <c r="AD34" s="13"/>
      <c r="AE34" s="13"/>
    </row>
    <row r="35" spans="1:31" s="27" customFormat="1" ht="18" customHeight="1" thickBot="1" x14ac:dyDescent="0.3">
      <c r="A35" s="7"/>
      <c r="C35" s="7"/>
      <c r="D35" s="4"/>
      <c r="E35" s="4"/>
      <c r="I35" s="7"/>
      <c r="J35" s="28"/>
      <c r="K35" s="7"/>
      <c r="L35" s="4"/>
      <c r="M35" s="4"/>
      <c r="N35" s="28"/>
      <c r="O35" s="28"/>
      <c r="Q35" s="7"/>
      <c r="R35" s="28"/>
      <c r="S35" s="7"/>
      <c r="T35" s="4"/>
      <c r="U35" s="4"/>
      <c r="V35" s="28"/>
      <c r="W35" s="28"/>
      <c r="Y35" s="12"/>
      <c r="Z35" s="13"/>
      <c r="AA35" s="13"/>
      <c r="AB35" s="13"/>
      <c r="AC35" s="13"/>
      <c r="AD35" s="13"/>
      <c r="AE35" s="13"/>
    </row>
    <row r="36" spans="1:31" s="54" customFormat="1" ht="18" customHeight="1" thickBot="1" x14ac:dyDescent="0.3">
      <c r="A36" s="7" t="s">
        <v>57</v>
      </c>
      <c r="C36" s="7"/>
      <c r="D36" s="4"/>
      <c r="E36" s="119">
        <v>6.5</v>
      </c>
      <c r="F36" s="120"/>
      <c r="G36" s="53" t="s">
        <v>58</v>
      </c>
      <c r="I36" s="7"/>
      <c r="K36" s="7"/>
      <c r="L36" s="4"/>
      <c r="M36" s="4"/>
      <c r="Q36" s="7"/>
      <c r="S36" s="7"/>
      <c r="T36" s="4"/>
      <c r="U36" s="4"/>
      <c r="Y36" s="12"/>
      <c r="Z36" s="13"/>
      <c r="AA36" s="13"/>
      <c r="AB36" s="13"/>
      <c r="AC36" s="13"/>
      <c r="AD36" s="13"/>
      <c r="AE36" s="13"/>
    </row>
    <row r="37" spans="1:31" s="54" customFormat="1" ht="18" customHeight="1" x14ac:dyDescent="0.25">
      <c r="A37" s="7"/>
      <c r="C37" s="7"/>
      <c r="D37" s="4"/>
      <c r="E37" s="4"/>
      <c r="I37" s="7"/>
      <c r="K37" s="7"/>
      <c r="L37" s="4"/>
      <c r="M37" s="4"/>
      <c r="Q37" s="7"/>
      <c r="S37" s="7"/>
      <c r="T37" s="4"/>
      <c r="U37" s="4"/>
      <c r="Y37" s="12"/>
      <c r="Z37" s="13"/>
      <c r="AA37" s="13"/>
      <c r="AB37" s="13"/>
      <c r="AC37" s="13"/>
      <c r="AD37" s="13"/>
      <c r="AE37" s="13"/>
    </row>
    <row r="38" spans="1:31" s="27" customFormat="1" ht="18" customHeight="1" x14ac:dyDescent="0.25">
      <c r="A38" s="3" t="s">
        <v>22</v>
      </c>
      <c r="B38" s="7"/>
      <c r="C38" s="4"/>
      <c r="D38" s="4"/>
      <c r="E38" s="88">
        <f>E40*10</f>
        <v>0.47952044871794874</v>
      </c>
      <c r="F38" s="89"/>
      <c r="G38" s="89"/>
      <c r="I38" s="3" t="s">
        <v>22</v>
      </c>
      <c r="J38" s="7"/>
      <c r="K38" s="4"/>
      <c r="L38" s="4"/>
      <c r="M38" s="88">
        <f>M40*10</f>
        <v>0.47952044871794874</v>
      </c>
      <c r="N38" s="89"/>
      <c r="O38" s="89"/>
      <c r="Q38" s="3" t="s">
        <v>22</v>
      </c>
      <c r="R38" s="7"/>
      <c r="S38" s="4"/>
      <c r="T38" s="4"/>
      <c r="U38" s="88">
        <f>U40*10</f>
        <v>0.47952044871794874</v>
      </c>
      <c r="V38" s="89"/>
      <c r="W38" s="89"/>
      <c r="Y38" s="12"/>
      <c r="Z38" s="13"/>
      <c r="AA38" s="13"/>
      <c r="AB38" s="13"/>
      <c r="AC38" s="13"/>
      <c r="AD38" s="13"/>
      <c r="AE38" s="13"/>
    </row>
    <row r="39" spans="1:31" s="27" customFormat="1" ht="9" customHeight="1" x14ac:dyDescent="0.25">
      <c r="A39" s="12"/>
      <c r="C39" s="7"/>
      <c r="D39" s="4"/>
      <c r="E39" s="4"/>
      <c r="I39" s="12"/>
      <c r="J39" s="28"/>
      <c r="K39" s="7"/>
      <c r="L39" s="4"/>
      <c r="M39" s="4"/>
      <c r="N39" s="28"/>
      <c r="O39" s="28"/>
      <c r="Q39" s="12"/>
      <c r="R39" s="28"/>
      <c r="S39" s="7"/>
      <c r="T39" s="4"/>
      <c r="U39" s="4"/>
      <c r="V39" s="28"/>
      <c r="W39" s="28"/>
      <c r="Y39" s="12"/>
      <c r="Z39" s="13"/>
      <c r="AA39" s="13"/>
      <c r="AB39" s="13"/>
      <c r="AC39" s="13"/>
      <c r="AD39" s="13"/>
      <c r="AE39" s="13"/>
    </row>
    <row r="40" spans="1:31" s="27" customFormat="1" ht="18" customHeight="1" x14ac:dyDescent="0.25">
      <c r="A40" s="3" t="s">
        <v>23</v>
      </c>
      <c r="B40" s="7"/>
      <c r="C40" s="4"/>
      <c r="D40" s="4"/>
      <c r="E40" s="88">
        <f>(((E30*E32*(E34/12)))*7.480519)/(E36)</f>
        <v>4.7952044871794872E-2</v>
      </c>
      <c r="F40" s="89"/>
      <c r="G40" s="89"/>
      <c r="I40" s="3" t="s">
        <v>23</v>
      </c>
      <c r="J40" s="7"/>
      <c r="K40" s="4"/>
      <c r="L40" s="4"/>
      <c r="M40" s="88">
        <f>(((M30*M32*(M34/12)))*7.480519)/(E36)</f>
        <v>4.7952044871794872E-2</v>
      </c>
      <c r="N40" s="89"/>
      <c r="O40" s="89"/>
      <c r="Q40" s="3" t="s">
        <v>23</v>
      </c>
      <c r="R40" s="7"/>
      <c r="S40" s="4"/>
      <c r="T40" s="4"/>
      <c r="U40" s="88">
        <f>(((U30*U32*(U34/12)))*7.480519)/(E36)</f>
        <v>4.7952044871794872E-2</v>
      </c>
      <c r="V40" s="89"/>
      <c r="W40" s="89"/>
      <c r="Y40" s="12"/>
      <c r="Z40" s="13"/>
      <c r="AA40" s="13"/>
      <c r="AB40" s="13"/>
      <c r="AC40" s="13"/>
      <c r="AD40" s="13"/>
      <c r="AE40" s="13"/>
    </row>
    <row r="41" spans="1:31" s="27" customFormat="1" ht="10.5" customHeight="1" x14ac:dyDescent="0.25">
      <c r="A41" s="12"/>
      <c r="C41" s="7"/>
      <c r="D41" s="4"/>
      <c r="E41" s="4"/>
      <c r="I41" s="12"/>
      <c r="J41" s="28"/>
      <c r="K41" s="7"/>
      <c r="L41" s="4"/>
      <c r="M41" s="4"/>
      <c r="N41" s="28"/>
      <c r="O41" s="28"/>
      <c r="Q41" s="12"/>
      <c r="R41" s="28"/>
      <c r="S41" s="7"/>
      <c r="T41" s="4"/>
      <c r="U41" s="4"/>
      <c r="V41" s="28"/>
      <c r="W41" s="28"/>
      <c r="Y41" s="12"/>
      <c r="Z41" s="13"/>
      <c r="AA41" s="13"/>
      <c r="AB41" s="13"/>
      <c r="AC41" s="13"/>
      <c r="AD41" s="13"/>
      <c r="AE41" s="13"/>
    </row>
    <row r="42" spans="1:31" s="27" customFormat="1" ht="18" customHeight="1" x14ac:dyDescent="0.25">
      <c r="A42" s="3" t="s">
        <v>65</v>
      </c>
      <c r="B42" s="7"/>
      <c r="C42" s="4"/>
      <c r="D42" s="4"/>
      <c r="E42" s="88">
        <f>E40/15</f>
        <v>3.1968029914529916E-3</v>
      </c>
      <c r="F42" s="89"/>
      <c r="G42" s="89"/>
      <c r="I42" s="3" t="s">
        <v>65</v>
      </c>
      <c r="J42" s="7"/>
      <c r="K42" s="4"/>
      <c r="L42" s="4"/>
      <c r="M42" s="88">
        <f>M40/15</f>
        <v>3.1968029914529916E-3</v>
      </c>
      <c r="N42" s="89"/>
      <c r="O42" s="89"/>
      <c r="Q42" s="3" t="s">
        <v>65</v>
      </c>
      <c r="R42" s="7"/>
      <c r="S42" s="4"/>
      <c r="T42" s="4"/>
      <c r="U42" s="88">
        <f>U40/15</f>
        <v>3.1968029914529916E-3</v>
      </c>
      <c r="V42" s="89"/>
      <c r="W42" s="89"/>
      <c r="Y42" s="12"/>
      <c r="Z42" s="13"/>
      <c r="AA42" s="13"/>
      <c r="AB42" s="13"/>
      <c r="AC42" s="13"/>
      <c r="AD42" s="13"/>
      <c r="AE42" s="13"/>
    </row>
    <row r="43" spans="1:31" s="80" customFormat="1" ht="13.5" customHeight="1" x14ac:dyDescent="0.25">
      <c r="A43" s="3"/>
      <c r="B43" s="7"/>
      <c r="C43" s="4"/>
      <c r="D43" s="4"/>
      <c r="E43" s="29"/>
      <c r="F43" s="30"/>
      <c r="G43" s="30"/>
      <c r="I43" s="3"/>
      <c r="J43" s="7"/>
      <c r="K43" s="4"/>
      <c r="L43" s="4"/>
      <c r="M43" s="29"/>
      <c r="N43" s="30"/>
      <c r="O43" s="30"/>
      <c r="Q43" s="3"/>
      <c r="R43" s="7"/>
      <c r="S43" s="4"/>
      <c r="T43" s="4"/>
      <c r="U43" s="29"/>
      <c r="V43" s="30"/>
      <c r="W43" s="30"/>
      <c r="Y43" s="12"/>
      <c r="Z43" s="13"/>
      <c r="AA43" s="13"/>
      <c r="AB43" s="13"/>
      <c r="AC43" s="13"/>
      <c r="AD43" s="13"/>
      <c r="AE43" s="13"/>
    </row>
    <row r="44" spans="1:31" s="80" customFormat="1" ht="18" customHeight="1" x14ac:dyDescent="0.25">
      <c r="A44" s="3" t="s">
        <v>64</v>
      </c>
      <c r="B44" s="7"/>
      <c r="C44" s="4"/>
      <c r="D44" s="4"/>
      <c r="E44" s="88">
        <f>E40/10</f>
        <v>4.7952044871794868E-3</v>
      </c>
      <c r="F44" s="89"/>
      <c r="G44" s="89"/>
      <c r="I44" s="3" t="s">
        <v>64</v>
      </c>
      <c r="J44" s="7"/>
      <c r="K44" s="4"/>
      <c r="L44" s="4"/>
      <c r="M44" s="88">
        <f>M40/10</f>
        <v>4.7952044871794868E-3</v>
      </c>
      <c r="N44" s="89"/>
      <c r="O44" s="89"/>
      <c r="Q44" s="3" t="s">
        <v>64</v>
      </c>
      <c r="R44" s="7"/>
      <c r="S44" s="4"/>
      <c r="T44" s="4"/>
      <c r="U44" s="88">
        <f>U40/10</f>
        <v>4.7952044871794868E-3</v>
      </c>
      <c r="V44" s="89"/>
      <c r="W44" s="89"/>
      <c r="Y44" s="12"/>
      <c r="Z44" s="13"/>
      <c r="AA44" s="13"/>
      <c r="AB44" s="13"/>
      <c r="AC44" s="13"/>
      <c r="AD44" s="13"/>
      <c r="AE44" s="13"/>
    </row>
    <row r="45" spans="1:31" s="27" customFormat="1" ht="15" customHeight="1" x14ac:dyDescent="0.25">
      <c r="A45" s="12"/>
      <c r="C45" s="7"/>
      <c r="D45" s="4"/>
      <c r="E45" s="4"/>
      <c r="I45" s="12"/>
      <c r="J45" s="28"/>
      <c r="K45" s="7"/>
      <c r="L45" s="4"/>
      <c r="M45" s="4"/>
      <c r="N45" s="28"/>
      <c r="O45" s="28"/>
      <c r="Q45" s="12"/>
      <c r="R45" s="28"/>
      <c r="S45" s="7"/>
      <c r="T45" s="4"/>
      <c r="U45" s="4"/>
      <c r="V45" s="28"/>
      <c r="W45" s="28"/>
      <c r="Y45" s="12"/>
      <c r="Z45" s="13"/>
      <c r="AA45" s="13"/>
      <c r="AB45" s="13"/>
      <c r="AC45" s="13"/>
      <c r="AD45" s="13"/>
      <c r="AE45" s="13"/>
    </row>
    <row r="46" spans="1:31" s="27" customFormat="1" ht="18" customHeight="1" x14ac:dyDescent="0.25">
      <c r="A46" s="3" t="s">
        <v>66</v>
      </c>
      <c r="B46" s="7"/>
      <c r="C46" s="4"/>
      <c r="D46" s="4"/>
      <c r="E46" s="88">
        <f>E40/100</f>
        <v>4.7952044871794869E-4</v>
      </c>
      <c r="F46" s="89"/>
      <c r="G46" s="89"/>
      <c r="I46" s="3" t="s">
        <v>66</v>
      </c>
      <c r="J46" s="7"/>
      <c r="K46" s="4"/>
      <c r="L46" s="4"/>
      <c r="M46" s="88">
        <f>M40/100</f>
        <v>4.7952044871794869E-4</v>
      </c>
      <c r="N46" s="89"/>
      <c r="O46" s="89"/>
      <c r="Q46" s="3" t="s">
        <v>66</v>
      </c>
      <c r="R46" s="7"/>
      <c r="S46" s="4"/>
      <c r="T46" s="4"/>
      <c r="U46" s="88">
        <f>U40/100</f>
        <v>4.7952044871794869E-4</v>
      </c>
      <c r="V46" s="89"/>
      <c r="W46" s="89"/>
      <c r="Y46" s="12"/>
      <c r="Z46" s="13"/>
      <c r="AA46" s="13"/>
      <c r="AB46" s="13"/>
      <c r="AC46" s="13"/>
      <c r="AD46" s="13"/>
      <c r="AE46" s="13"/>
    </row>
    <row r="47" spans="1:31" s="28" customFormat="1" ht="18" customHeight="1" x14ac:dyDescent="0.25">
      <c r="A47" s="3"/>
      <c r="B47" s="7"/>
      <c r="C47" s="4"/>
      <c r="D47" s="4"/>
      <c r="E47" s="29"/>
      <c r="F47" s="30"/>
      <c r="G47" s="30"/>
      <c r="I47" s="3"/>
      <c r="J47" s="7"/>
      <c r="K47" s="4"/>
      <c r="L47" s="4"/>
      <c r="M47" s="29"/>
      <c r="N47" s="30"/>
      <c r="O47" s="30"/>
      <c r="Q47" s="3"/>
      <c r="R47" s="7"/>
      <c r="S47" s="4"/>
      <c r="T47" s="4"/>
      <c r="U47" s="29"/>
      <c r="V47" s="30"/>
      <c r="W47" s="30"/>
      <c r="Y47" s="12"/>
      <c r="Z47" s="13"/>
      <c r="AA47" s="13"/>
      <c r="AB47" s="13"/>
      <c r="AC47" s="13"/>
      <c r="AD47" s="13"/>
      <c r="AE47" s="13"/>
    </row>
    <row r="48" spans="1:31" s="50" customFormat="1" ht="18" customHeight="1" x14ac:dyDescent="0.25">
      <c r="A48" s="3"/>
      <c r="B48" s="7"/>
      <c r="C48" s="4"/>
      <c r="D48" s="4"/>
      <c r="E48" s="29"/>
      <c r="F48" s="30"/>
      <c r="G48" s="30"/>
      <c r="I48" s="3"/>
      <c r="J48" s="7"/>
      <c r="K48" s="4"/>
      <c r="L48" s="4"/>
      <c r="M48" s="29"/>
      <c r="N48" s="30"/>
      <c r="O48" s="30"/>
      <c r="Q48" s="3"/>
      <c r="R48" s="7"/>
      <c r="S48" s="4"/>
      <c r="T48" s="4"/>
      <c r="U48" s="29"/>
      <c r="V48" s="30"/>
      <c r="W48" s="30"/>
      <c r="Y48" s="12"/>
      <c r="Z48" s="13"/>
      <c r="AA48" s="13"/>
      <c r="AB48" s="13"/>
      <c r="AC48" s="13"/>
      <c r="AD48" s="13"/>
      <c r="AE48" s="13"/>
    </row>
    <row r="49" spans="1:31" s="28" customFormat="1" ht="18" customHeight="1" thickBot="1" x14ac:dyDescent="0.3">
      <c r="A49" s="20"/>
      <c r="C49" s="7"/>
      <c r="D49" s="4"/>
      <c r="E49" s="29"/>
      <c r="F49" s="10"/>
      <c r="G49" s="10"/>
      <c r="I49" s="20"/>
      <c r="K49" s="7"/>
      <c r="L49" s="4"/>
      <c r="M49" s="29"/>
      <c r="N49" s="10"/>
      <c r="O49" s="10"/>
      <c r="Q49" s="20"/>
      <c r="S49" s="7"/>
      <c r="T49" s="4"/>
      <c r="U49" s="29"/>
      <c r="V49" s="10"/>
      <c r="W49" s="10"/>
      <c r="Y49" s="12"/>
      <c r="Z49" s="13"/>
      <c r="AA49" s="13"/>
      <c r="AB49" s="13"/>
      <c r="AC49" s="13"/>
      <c r="AD49" s="13"/>
      <c r="AE49" s="13"/>
    </row>
    <row r="50" spans="1:31" s="28" customFormat="1" ht="18" customHeight="1" thickBot="1" x14ac:dyDescent="0.3">
      <c r="A50" s="81" t="s">
        <v>48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3"/>
      <c r="Y50" s="12"/>
      <c r="Z50" s="13"/>
      <c r="AA50" s="13"/>
      <c r="AB50" s="13"/>
      <c r="AC50" s="13"/>
      <c r="AD50" s="13"/>
      <c r="AE50" s="13"/>
    </row>
    <row r="51" spans="1:31" s="50" customFormat="1" ht="27" customHeight="1" thickBot="1" x14ac:dyDescent="0.3">
      <c r="A51" s="39"/>
      <c r="B51" s="48"/>
      <c r="C51" s="39"/>
      <c r="D51" s="33"/>
      <c r="E51" s="33"/>
      <c r="F51" s="48"/>
      <c r="G51" s="49"/>
      <c r="H51" s="49"/>
      <c r="I51" s="48"/>
      <c r="J51" s="48"/>
      <c r="K51" s="39"/>
      <c r="L51" s="33"/>
      <c r="M51" s="34"/>
      <c r="N51" s="30"/>
      <c r="O51" s="30"/>
      <c r="P51" s="49"/>
      <c r="Q51" s="37"/>
      <c r="R51" s="48"/>
      <c r="S51" s="39"/>
      <c r="T51" s="33"/>
      <c r="U51" s="33"/>
      <c r="V51" s="48"/>
      <c r="W51" s="48"/>
      <c r="Y51" s="12"/>
      <c r="Z51" s="13"/>
      <c r="AA51" s="13"/>
      <c r="AB51" s="13"/>
      <c r="AC51" s="13"/>
      <c r="AD51" s="13"/>
      <c r="AE51" s="13"/>
    </row>
    <row r="52" spans="1:31" s="27" customFormat="1" ht="18" customHeight="1" thickBot="1" x14ac:dyDescent="0.3">
      <c r="A52" s="7" t="s">
        <v>32</v>
      </c>
      <c r="B52" s="28"/>
      <c r="C52" s="7"/>
      <c r="D52" s="4"/>
      <c r="E52" s="110" t="s">
        <v>5</v>
      </c>
      <c r="F52" s="111"/>
      <c r="G52" s="103">
        <v>40</v>
      </c>
      <c r="H52" s="105"/>
      <c r="I52" s="7"/>
      <c r="J52" s="7" t="s">
        <v>46</v>
      </c>
      <c r="L52" s="31"/>
      <c r="N52" s="110" t="s">
        <v>5</v>
      </c>
      <c r="O52" s="111"/>
      <c r="P52" s="103">
        <v>80</v>
      </c>
      <c r="Q52" s="104"/>
      <c r="T52" s="35" t="s">
        <v>42</v>
      </c>
      <c r="U52" s="117">
        <f>(P52-G52)/G52</f>
        <v>1</v>
      </c>
      <c r="V52" s="118"/>
      <c r="W52" s="118"/>
      <c r="Y52" s="12"/>
      <c r="Z52" s="13"/>
      <c r="AA52" s="13"/>
      <c r="AB52" s="13"/>
      <c r="AC52" s="13"/>
      <c r="AD52" s="13"/>
      <c r="AE52" s="13"/>
    </row>
    <row r="53" spans="1:31" s="50" customFormat="1" ht="18" customHeight="1" x14ac:dyDescent="0.25">
      <c r="B53" s="32"/>
      <c r="C53" s="7"/>
      <c r="D53" s="4"/>
      <c r="I53" s="7"/>
      <c r="J53" s="4"/>
      <c r="M53" s="34"/>
      <c r="N53" s="30"/>
      <c r="O53" s="30"/>
      <c r="Q53" s="7"/>
      <c r="R53" s="32"/>
      <c r="S53" s="7"/>
      <c r="T53" s="36"/>
      <c r="U53" s="34"/>
      <c r="V53" s="30"/>
      <c r="W53" s="30"/>
      <c r="Y53" s="12"/>
      <c r="Z53" s="13"/>
      <c r="AA53" s="13"/>
      <c r="AB53" s="13"/>
      <c r="AC53" s="13"/>
      <c r="AD53" s="13"/>
      <c r="AE53" s="13"/>
    </row>
    <row r="54" spans="1:31" s="28" customFormat="1" ht="18" customHeight="1" thickBot="1" x14ac:dyDescent="0.3">
      <c r="A54" s="41"/>
      <c r="B54" s="41" t="s">
        <v>49</v>
      </c>
      <c r="C54" s="41"/>
      <c r="D54" s="41"/>
      <c r="E54" s="41"/>
      <c r="F54" s="41"/>
      <c r="G54" s="41"/>
      <c r="J54" s="41" t="s">
        <v>50</v>
      </c>
      <c r="K54" s="41"/>
      <c r="L54" s="41"/>
      <c r="M54" s="41"/>
      <c r="N54" s="41"/>
      <c r="O54" s="41"/>
      <c r="R54" s="41" t="s">
        <v>51</v>
      </c>
      <c r="S54" s="41"/>
      <c r="T54" s="41"/>
      <c r="U54" s="41"/>
      <c r="V54" s="41"/>
      <c r="W54" s="41"/>
      <c r="Y54" s="12"/>
      <c r="Z54" s="13"/>
      <c r="AA54" s="13"/>
      <c r="AB54" s="13"/>
      <c r="AC54" s="13"/>
      <c r="AD54" s="13"/>
      <c r="AE54" s="13"/>
    </row>
    <row r="55" spans="1:31" s="28" customFormat="1" ht="18" customHeight="1" thickBot="1" x14ac:dyDescent="0.3">
      <c r="B55" s="3" t="s">
        <v>31</v>
      </c>
      <c r="C55" s="7"/>
      <c r="D55" s="4"/>
      <c r="E55" s="107">
        <f>E40*G52</f>
        <v>1.918081794871795</v>
      </c>
      <c r="F55" s="108"/>
      <c r="G55" s="109"/>
      <c r="J55" s="3" t="s">
        <v>31</v>
      </c>
      <c r="K55" s="7"/>
      <c r="L55" s="4"/>
      <c r="M55" s="107">
        <f>M40*G52</f>
        <v>1.918081794871795</v>
      </c>
      <c r="N55" s="108"/>
      <c r="O55" s="109"/>
      <c r="R55" s="3" t="s">
        <v>31</v>
      </c>
      <c r="S55" s="7"/>
      <c r="T55" s="4"/>
      <c r="U55" s="107">
        <f>U40*G52</f>
        <v>1.918081794871795</v>
      </c>
      <c r="V55" s="108"/>
      <c r="W55" s="109"/>
      <c r="Y55" s="12"/>
      <c r="Z55" s="13"/>
      <c r="AA55" s="13"/>
      <c r="AB55" s="13"/>
      <c r="AC55" s="13"/>
      <c r="AD55" s="13"/>
      <c r="AE55" s="13"/>
    </row>
    <row r="56" spans="1:31" s="28" customFormat="1" ht="18" customHeight="1" thickBot="1" x14ac:dyDescent="0.3">
      <c r="B56" s="12"/>
      <c r="C56" s="7"/>
      <c r="D56" s="4"/>
      <c r="E56" s="29"/>
      <c r="F56" s="10"/>
      <c r="G56" s="10"/>
      <c r="J56" s="12"/>
      <c r="K56" s="7"/>
      <c r="L56" s="4"/>
      <c r="M56" s="29"/>
      <c r="N56" s="10"/>
      <c r="O56" s="10"/>
      <c r="R56" s="12"/>
      <c r="S56" s="7"/>
      <c r="T56" s="4"/>
      <c r="U56" s="29"/>
      <c r="V56" s="10"/>
      <c r="W56" s="10"/>
      <c r="Y56" s="12"/>
      <c r="Z56" s="13"/>
      <c r="AA56" s="13"/>
      <c r="AB56" s="13"/>
      <c r="AC56" s="13"/>
      <c r="AD56" s="13"/>
      <c r="AE56" s="13"/>
    </row>
    <row r="57" spans="1:31" s="28" customFormat="1" ht="18" customHeight="1" thickBot="1" x14ac:dyDescent="0.3">
      <c r="B57" s="3" t="s">
        <v>33</v>
      </c>
      <c r="C57" s="7"/>
      <c r="D57" s="4"/>
      <c r="E57" s="107">
        <f>E40*P52</f>
        <v>3.83616358974359</v>
      </c>
      <c r="F57" s="108"/>
      <c r="G57" s="109"/>
      <c r="J57" s="3" t="s">
        <v>33</v>
      </c>
      <c r="K57" s="7"/>
      <c r="L57" s="4"/>
      <c r="M57" s="107">
        <f>M40*P52</f>
        <v>3.83616358974359</v>
      </c>
      <c r="N57" s="108"/>
      <c r="O57" s="109"/>
      <c r="R57" s="3" t="s">
        <v>33</v>
      </c>
      <c r="S57" s="7"/>
      <c r="T57" s="4"/>
      <c r="U57" s="107">
        <f>U40*P52</f>
        <v>3.83616358974359</v>
      </c>
      <c r="V57" s="108"/>
      <c r="W57" s="109"/>
      <c r="Y57" s="12"/>
      <c r="Z57" s="13"/>
      <c r="AA57" s="13"/>
      <c r="AB57" s="13"/>
      <c r="AC57" s="13"/>
      <c r="AD57" s="13"/>
      <c r="AE57" s="13"/>
    </row>
    <row r="58" spans="1:31" s="50" customFormat="1" ht="18" customHeight="1" x14ac:dyDescent="0.25">
      <c r="B58" s="3"/>
      <c r="C58" s="7"/>
      <c r="D58" s="4"/>
      <c r="E58" s="31"/>
      <c r="F58" s="52"/>
      <c r="G58" s="52"/>
      <c r="J58" s="3"/>
      <c r="K58" s="7"/>
      <c r="L58" s="4"/>
      <c r="M58" s="31"/>
      <c r="N58" s="52"/>
      <c r="O58" s="52"/>
      <c r="R58" s="3"/>
      <c r="S58" s="7"/>
      <c r="T58" s="4"/>
      <c r="U58" s="31"/>
      <c r="V58" s="52"/>
      <c r="W58" s="52"/>
      <c r="Y58" s="12"/>
      <c r="Z58" s="13"/>
      <c r="AA58" s="13"/>
      <c r="AB58" s="13"/>
      <c r="AC58" s="13"/>
      <c r="AD58" s="13"/>
      <c r="AE58" s="13"/>
    </row>
    <row r="59" spans="1:31" s="50" customFormat="1" ht="18" customHeight="1" thickBot="1" x14ac:dyDescent="0.3">
      <c r="A59" s="80"/>
      <c r="B59" s="3"/>
      <c r="C59" s="7"/>
      <c r="D59" s="4"/>
      <c r="E59" s="31"/>
      <c r="F59" s="52"/>
      <c r="G59" s="52"/>
      <c r="H59" s="80"/>
      <c r="I59" s="80"/>
      <c r="J59" s="3"/>
      <c r="K59" s="7"/>
      <c r="L59" s="4"/>
      <c r="M59" s="31"/>
      <c r="N59" s="52"/>
      <c r="O59" s="52"/>
      <c r="P59" s="80"/>
      <c r="Q59" s="80"/>
      <c r="R59" s="3"/>
      <c r="S59" s="7"/>
      <c r="T59" s="4"/>
      <c r="U59" s="31"/>
      <c r="V59" s="52"/>
      <c r="W59" s="52"/>
      <c r="Y59" s="12"/>
      <c r="Z59" s="13"/>
      <c r="AA59" s="13"/>
      <c r="AB59" s="13"/>
      <c r="AC59" s="13"/>
      <c r="AD59" s="13"/>
      <c r="AE59" s="13"/>
    </row>
    <row r="60" spans="1:31" s="27" customFormat="1" ht="18" customHeight="1" thickBot="1" x14ac:dyDescent="0.3">
      <c r="A60" s="81" t="s">
        <v>67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3"/>
      <c r="Y60" s="12"/>
      <c r="Z60" s="13"/>
      <c r="AA60" s="13"/>
      <c r="AB60" s="13"/>
      <c r="AC60" s="13"/>
      <c r="AD60" s="13"/>
      <c r="AE60" s="13"/>
    </row>
    <row r="61" spans="1:31" s="28" customFormat="1" ht="18" customHeight="1" thickBot="1" x14ac:dyDescent="0.3">
      <c r="A61" s="39"/>
      <c r="B61" s="48"/>
      <c r="C61" s="39"/>
      <c r="D61" s="33"/>
      <c r="E61" s="33"/>
      <c r="F61" s="48"/>
      <c r="G61" s="49"/>
      <c r="H61" s="49"/>
      <c r="I61" s="48"/>
      <c r="J61" s="48"/>
      <c r="K61" s="39"/>
      <c r="L61" s="33"/>
      <c r="M61" s="34"/>
      <c r="N61" s="30"/>
      <c r="O61" s="30"/>
      <c r="P61" s="49"/>
      <c r="Q61" s="37"/>
      <c r="R61" s="48"/>
      <c r="S61" s="39"/>
      <c r="T61" s="33"/>
      <c r="U61" s="33"/>
      <c r="V61" s="48"/>
      <c r="W61" s="48"/>
      <c r="Y61" s="12"/>
      <c r="Z61" s="13"/>
      <c r="AA61" s="13"/>
      <c r="AB61" s="13"/>
      <c r="AC61" s="13"/>
      <c r="AD61" s="13"/>
      <c r="AE61" s="13"/>
    </row>
    <row r="62" spans="1:31" s="38" customFormat="1" ht="17.25" customHeight="1" thickBot="1" x14ac:dyDescent="0.3">
      <c r="A62" s="7" t="s">
        <v>68</v>
      </c>
      <c r="B62" s="80"/>
      <c r="C62" s="7"/>
      <c r="D62" s="4"/>
      <c r="E62" s="110" t="s">
        <v>5</v>
      </c>
      <c r="F62" s="111"/>
      <c r="G62" s="103">
        <v>4</v>
      </c>
      <c r="H62" s="105"/>
      <c r="I62" s="7"/>
      <c r="J62" s="7" t="s">
        <v>69</v>
      </c>
      <c r="K62" s="80"/>
      <c r="L62" s="31"/>
      <c r="M62" s="80"/>
      <c r="N62" s="110" t="s">
        <v>5</v>
      </c>
      <c r="O62" s="111"/>
      <c r="P62" s="103">
        <v>8</v>
      </c>
      <c r="Q62" s="104"/>
      <c r="R62" s="80"/>
      <c r="S62" s="80"/>
      <c r="T62" s="35" t="s">
        <v>70</v>
      </c>
      <c r="U62" s="117">
        <f>(P62-G62)/G62</f>
        <v>1</v>
      </c>
      <c r="V62" s="118"/>
      <c r="W62" s="118"/>
      <c r="Y62" s="46"/>
      <c r="Z62" s="47"/>
      <c r="AA62" s="47"/>
      <c r="AB62" s="47"/>
      <c r="AC62" s="47"/>
      <c r="AD62" s="47"/>
      <c r="AE62" s="47"/>
    </row>
    <row r="63" spans="1:31" s="27" customFormat="1" ht="18" customHeight="1" x14ac:dyDescent="0.25">
      <c r="A63" s="80"/>
      <c r="B63" s="32"/>
      <c r="C63" s="7"/>
      <c r="D63" s="4"/>
      <c r="E63" s="80"/>
      <c r="F63" s="80"/>
      <c r="G63" s="80"/>
      <c r="H63" s="80"/>
      <c r="I63" s="7"/>
      <c r="J63" s="4"/>
      <c r="K63" s="80"/>
      <c r="L63" s="80"/>
      <c r="M63" s="34"/>
      <c r="N63" s="30"/>
      <c r="O63" s="30"/>
      <c r="P63" s="80"/>
      <c r="Q63" s="7"/>
      <c r="R63" s="32"/>
      <c r="S63" s="7"/>
      <c r="T63" s="36"/>
      <c r="U63" s="34"/>
      <c r="V63" s="30"/>
      <c r="W63" s="30"/>
    </row>
    <row r="64" spans="1:31" s="27" customFormat="1" ht="18" customHeight="1" thickBot="1" x14ac:dyDescent="0.3">
      <c r="A64" s="80"/>
      <c r="B64" s="41" t="s">
        <v>71</v>
      </c>
      <c r="C64" s="121"/>
      <c r="D64" s="121"/>
      <c r="E64" s="121"/>
      <c r="F64" s="121"/>
      <c r="G64" s="121"/>
      <c r="H64" s="80"/>
      <c r="I64" s="80"/>
      <c r="J64" s="41" t="s">
        <v>72</v>
      </c>
      <c r="K64" s="41"/>
      <c r="L64" s="41"/>
      <c r="M64" s="41"/>
      <c r="N64" s="41"/>
      <c r="O64" s="41"/>
      <c r="P64" s="80"/>
      <c r="Q64" s="80"/>
      <c r="R64" s="41" t="s">
        <v>73</v>
      </c>
      <c r="S64" s="41"/>
      <c r="T64" s="41"/>
      <c r="U64" s="41"/>
      <c r="V64" s="41"/>
      <c r="W64" s="41"/>
    </row>
    <row r="65" spans="1:23" s="28" customFormat="1" ht="18" customHeight="1" thickBot="1" x14ac:dyDescent="0.3">
      <c r="A65" s="80"/>
      <c r="B65" s="3" t="s">
        <v>74</v>
      </c>
      <c r="C65" s="7"/>
      <c r="D65" s="4"/>
      <c r="E65" s="107">
        <f>E38*G62</f>
        <v>1.918081794871795</v>
      </c>
      <c r="F65" s="108"/>
      <c r="G65" s="109"/>
      <c r="H65" s="80"/>
      <c r="I65" s="80"/>
      <c r="J65" s="3" t="s">
        <v>74</v>
      </c>
      <c r="K65" s="7"/>
      <c r="L65" s="4"/>
      <c r="M65" s="107">
        <f>M38*G62</f>
        <v>1.918081794871795</v>
      </c>
      <c r="N65" s="108"/>
      <c r="O65" s="109"/>
      <c r="P65" s="80"/>
      <c r="Q65" s="80"/>
      <c r="R65" s="3" t="s">
        <v>74</v>
      </c>
      <c r="S65" s="7"/>
      <c r="T65" s="4"/>
      <c r="U65" s="107">
        <f>U38*G62</f>
        <v>1.918081794871795</v>
      </c>
      <c r="V65" s="108"/>
      <c r="W65" s="109"/>
    </row>
    <row r="66" spans="1:23" s="28" customFormat="1" ht="18" customHeight="1" thickBot="1" x14ac:dyDescent="0.3">
      <c r="A66" s="12"/>
      <c r="B66" s="80"/>
      <c r="C66" s="7"/>
      <c r="D66" s="4"/>
      <c r="E66" s="4"/>
      <c r="F66" s="80"/>
      <c r="G66" s="80"/>
      <c r="H66" s="80"/>
      <c r="I66" s="80"/>
      <c r="J66" s="12"/>
      <c r="K66" s="7"/>
      <c r="L66" s="4"/>
      <c r="M66" s="4"/>
      <c r="N66" s="80"/>
      <c r="O66" s="80"/>
      <c r="P66" s="80"/>
      <c r="Q66" s="80"/>
      <c r="R66" s="12"/>
      <c r="S66" s="7"/>
      <c r="T66" s="4"/>
      <c r="U66" s="4"/>
      <c r="V66" s="80"/>
      <c r="W66" s="80"/>
    </row>
    <row r="67" spans="1:23" s="17" customFormat="1" ht="18" customHeight="1" thickBot="1" x14ac:dyDescent="0.3">
      <c r="A67" s="80"/>
      <c r="B67" s="3" t="s">
        <v>33</v>
      </c>
      <c r="C67" s="7"/>
      <c r="D67" s="4"/>
      <c r="E67" s="107">
        <f>E38*P62</f>
        <v>3.83616358974359</v>
      </c>
      <c r="F67" s="108"/>
      <c r="G67" s="109"/>
      <c r="H67" s="80"/>
      <c r="I67" s="80"/>
      <c r="J67" s="3" t="s">
        <v>33</v>
      </c>
      <c r="K67" s="7"/>
      <c r="L67" s="4"/>
      <c r="M67" s="107">
        <f>M38*P62</f>
        <v>3.83616358974359</v>
      </c>
      <c r="N67" s="108"/>
      <c r="O67" s="109"/>
      <c r="P67" s="80"/>
      <c r="Q67" s="80"/>
      <c r="R67" s="3" t="s">
        <v>33</v>
      </c>
      <c r="S67" s="7"/>
      <c r="T67" s="4"/>
      <c r="U67" s="107">
        <f>U38*P62</f>
        <v>3.83616358974359</v>
      </c>
      <c r="V67" s="108"/>
      <c r="W67" s="109"/>
    </row>
    <row r="68" spans="1:23" s="2" customFormat="1" ht="18" customHeight="1" x14ac:dyDescent="0.25">
      <c r="A68" s="20"/>
      <c r="B68" s="80"/>
      <c r="C68" s="7"/>
      <c r="D68" s="4"/>
      <c r="E68" s="29"/>
      <c r="F68" s="48"/>
      <c r="G68" s="48"/>
      <c r="H68" s="80"/>
      <c r="I68" s="20"/>
      <c r="J68" s="80"/>
      <c r="K68" s="7"/>
      <c r="L68" s="4"/>
      <c r="M68" s="29"/>
      <c r="N68" s="48"/>
      <c r="O68" s="48"/>
      <c r="P68" s="80"/>
      <c r="Q68" s="20"/>
      <c r="R68" s="80"/>
      <c r="S68" s="7"/>
      <c r="T68" s="4"/>
      <c r="U68" s="29"/>
      <c r="V68" s="48"/>
      <c r="W68" s="48"/>
    </row>
    <row r="69" spans="1:23" s="2" customFormat="1" ht="18" customHeight="1" x14ac:dyDescent="0.25">
      <c r="A69" s="20"/>
      <c r="B69" s="80"/>
      <c r="C69" s="7"/>
      <c r="D69" s="4"/>
      <c r="E69" s="29"/>
      <c r="F69" s="48"/>
      <c r="G69" s="48"/>
      <c r="H69" s="80"/>
      <c r="I69" s="20"/>
      <c r="J69" s="80"/>
      <c r="K69" s="7"/>
      <c r="L69" s="4"/>
      <c r="M69" s="29"/>
      <c r="N69" s="48"/>
      <c r="O69" s="48"/>
      <c r="P69" s="80"/>
      <c r="Q69" s="20"/>
      <c r="R69" s="80"/>
      <c r="S69" s="7"/>
      <c r="T69" s="4"/>
      <c r="U69" s="29"/>
      <c r="V69" s="48"/>
      <c r="W69" s="48"/>
    </row>
    <row r="70" spans="1:23" s="2" customFormat="1" ht="18" customHeight="1" x14ac:dyDescent="0.25">
      <c r="A70" s="20"/>
      <c r="B70" s="80"/>
      <c r="C70" s="7"/>
      <c r="D70" s="4"/>
      <c r="E70" s="4"/>
      <c r="F70" s="80"/>
      <c r="G70" s="80"/>
      <c r="H70" s="80"/>
      <c r="I70" s="20"/>
      <c r="J70" s="80"/>
      <c r="K70" s="7"/>
      <c r="L70" s="4"/>
      <c r="M70" s="4"/>
      <c r="N70" s="80"/>
      <c r="O70" s="80"/>
      <c r="P70" s="80"/>
      <c r="Q70" s="20"/>
      <c r="R70" s="80"/>
      <c r="S70" s="7"/>
      <c r="T70" s="4"/>
      <c r="U70" s="4"/>
      <c r="V70" s="80"/>
      <c r="W70" s="80"/>
    </row>
    <row r="71" spans="1:23" s="2" customFormat="1" ht="18" customHeight="1" thickBot="1" x14ac:dyDescent="0.3">
      <c r="A71" s="20"/>
      <c r="B71" s="80"/>
      <c r="C71" s="7"/>
      <c r="D71" s="4"/>
      <c r="E71" s="4"/>
      <c r="F71" s="80"/>
      <c r="G71" s="80"/>
      <c r="H71" s="80"/>
      <c r="I71" s="20"/>
      <c r="J71" s="80"/>
      <c r="K71" s="7"/>
      <c r="L71" s="4"/>
      <c r="M71" s="4"/>
      <c r="N71" s="80"/>
      <c r="O71" s="80"/>
      <c r="P71" s="80"/>
      <c r="Q71" s="20"/>
      <c r="R71" s="80"/>
      <c r="S71" s="7"/>
      <c r="T71" s="4"/>
      <c r="U71" s="4"/>
      <c r="V71" s="80"/>
      <c r="W71" s="80"/>
    </row>
    <row r="72" spans="1:23" s="2" customFormat="1" ht="18" customHeight="1" thickBot="1" x14ac:dyDescent="0.3">
      <c r="A72" s="81" t="s">
        <v>53</v>
      </c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3"/>
    </row>
    <row r="73" spans="1:23" s="2" customFormat="1" ht="18" customHeight="1" x14ac:dyDescent="0.25">
      <c r="A73" s="40"/>
      <c r="B73" s="30"/>
      <c r="C73" s="40"/>
      <c r="D73" s="34"/>
      <c r="E73" s="34"/>
      <c r="F73" s="30"/>
      <c r="G73" s="30"/>
      <c r="H73" s="30"/>
      <c r="I73" s="45"/>
      <c r="J73" s="30"/>
      <c r="K73" s="40"/>
      <c r="L73" s="34"/>
      <c r="M73" s="34"/>
      <c r="N73" s="30"/>
      <c r="O73" s="30"/>
      <c r="P73" s="30"/>
      <c r="Q73" s="45"/>
      <c r="R73" s="30"/>
      <c r="S73" s="40"/>
      <c r="T73" s="34"/>
      <c r="U73" s="34"/>
      <c r="V73" s="30"/>
      <c r="W73" s="30"/>
    </row>
    <row r="74" spans="1:23" s="2" customFormat="1" ht="18" customHeight="1" x14ac:dyDescent="0.25">
      <c r="A74" s="7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12"/>
      <c r="R74" s="13"/>
      <c r="S74" s="13"/>
      <c r="T74" s="13"/>
      <c r="U74" s="13"/>
      <c r="V74" s="13"/>
      <c r="W74" s="13"/>
    </row>
    <row r="75" spans="1:23" s="2" customFormat="1" ht="18" customHeight="1" x14ac:dyDescent="0.25">
      <c r="A75" s="7"/>
      <c r="B75" s="80"/>
      <c r="C75" s="80"/>
      <c r="D75" s="80"/>
      <c r="E75" s="80"/>
      <c r="F75" s="80"/>
      <c r="G75" s="7"/>
      <c r="H75" s="80"/>
      <c r="I75" s="80"/>
      <c r="J75" s="80"/>
      <c r="K75" s="4"/>
      <c r="L75" s="42" t="s">
        <v>47</v>
      </c>
      <c r="M75" s="80"/>
      <c r="N75" s="113">
        <f>E55+M55+U55</f>
        <v>5.7542453846153849</v>
      </c>
      <c r="O75" s="113"/>
      <c r="P75" s="113"/>
      <c r="Q75" s="80"/>
      <c r="R75" s="80"/>
      <c r="S75" s="124">
        <f>+E38+M38+U38</f>
        <v>1.4385613461538462</v>
      </c>
      <c r="T75" s="116" t="s">
        <v>75</v>
      </c>
      <c r="U75" s="116"/>
      <c r="V75" s="13"/>
      <c r="W75" s="13"/>
    </row>
    <row r="76" spans="1:23" s="2" customFormat="1" ht="18" customHeight="1" x14ac:dyDescent="0.25">
      <c r="A76" s="7"/>
      <c r="B76" s="80"/>
      <c r="C76" s="80"/>
      <c r="D76" s="80"/>
      <c r="E76" s="80"/>
      <c r="F76" s="80"/>
      <c r="G76" s="7"/>
      <c r="H76" s="80"/>
      <c r="I76" s="80"/>
      <c r="J76" s="80"/>
      <c r="K76" s="4"/>
      <c r="L76" s="23"/>
      <c r="M76" s="80"/>
      <c r="N76" s="48"/>
      <c r="O76" s="48"/>
      <c r="P76" s="48"/>
      <c r="Q76" s="80"/>
      <c r="R76" s="80"/>
      <c r="S76" s="80"/>
      <c r="T76" s="13"/>
      <c r="U76" s="13"/>
      <c r="V76" s="13"/>
      <c r="W76" s="13"/>
    </row>
    <row r="77" spans="1:23" s="2" customFormat="1" ht="18" customHeight="1" x14ac:dyDescent="0.25">
      <c r="A77" s="7"/>
      <c r="B77" s="80"/>
      <c r="C77" s="80"/>
      <c r="D77" s="80"/>
      <c r="E77" s="80"/>
      <c r="F77" s="80"/>
      <c r="G77" s="7"/>
      <c r="H77" s="80"/>
      <c r="I77" s="80"/>
      <c r="J77" s="80"/>
      <c r="K77" s="4"/>
      <c r="L77" s="42" t="s">
        <v>43</v>
      </c>
      <c r="M77" s="80"/>
      <c r="N77" s="113">
        <f>E57+M57+U57</f>
        <v>11.50849076923077</v>
      </c>
      <c r="O77" s="113"/>
      <c r="P77" s="113"/>
      <c r="Q77" s="80"/>
      <c r="R77" s="115">
        <f>E40+M40+U40</f>
        <v>0.1438561346153846</v>
      </c>
      <c r="S77" s="115"/>
      <c r="T77" s="116" t="s">
        <v>52</v>
      </c>
      <c r="U77" s="116"/>
      <c r="V77" s="13"/>
      <c r="W77" s="13"/>
    </row>
    <row r="78" spans="1:23" s="17" customFormat="1" ht="18" customHeight="1" x14ac:dyDescent="0.25">
      <c r="A78" s="4"/>
      <c r="B78" s="16"/>
      <c r="C78" s="13"/>
      <c r="D78" s="18"/>
      <c r="E78" s="19"/>
      <c r="F78" s="80"/>
      <c r="G78" s="80"/>
      <c r="H78" s="80"/>
      <c r="I78" s="80"/>
      <c r="J78" s="80"/>
      <c r="K78" s="12"/>
      <c r="L78" s="23"/>
      <c r="M78" s="13"/>
      <c r="N78" s="48"/>
      <c r="O78" s="43"/>
      <c r="P78" s="44"/>
      <c r="Q78" s="80"/>
      <c r="R78" s="80"/>
      <c r="S78" s="80"/>
      <c r="T78" s="80"/>
      <c r="U78" s="80"/>
      <c r="V78" s="80"/>
      <c r="W78" s="80"/>
    </row>
    <row r="79" spans="1:23" s="17" customFormat="1" ht="18" customHeight="1" thickBot="1" x14ac:dyDescent="0.3">
      <c r="A79" s="4"/>
      <c r="B79" s="5" t="s">
        <v>8</v>
      </c>
      <c r="C79" s="59"/>
      <c r="D79" s="59"/>
      <c r="E79" s="60"/>
      <c r="F79" s="60"/>
      <c r="G79" s="60"/>
      <c r="H79" s="5"/>
      <c r="I79" s="60"/>
      <c r="J79" s="80"/>
      <c r="K79" s="4"/>
      <c r="L79" s="42" t="s">
        <v>44</v>
      </c>
      <c r="M79" s="80"/>
      <c r="N79" s="114">
        <f>(N77-N75)/N75</f>
        <v>1</v>
      </c>
      <c r="O79" s="114"/>
      <c r="P79" s="114"/>
      <c r="Q79" s="80"/>
      <c r="R79" s="80"/>
      <c r="S79" s="80"/>
      <c r="T79" s="80"/>
      <c r="U79" s="80"/>
      <c r="V79" s="80"/>
      <c r="W79" s="80"/>
    </row>
    <row r="80" spans="1:23" ht="30" customHeight="1" x14ac:dyDescent="0.9">
      <c r="A80" s="4"/>
      <c r="B80" s="61" t="s">
        <v>9</v>
      </c>
      <c r="C80" s="62" t="s">
        <v>5</v>
      </c>
      <c r="D80" s="112">
        <v>8.3000000000000004E-2</v>
      </c>
      <c r="E80" s="112"/>
      <c r="F80" s="63"/>
      <c r="G80" s="64" t="s">
        <v>15</v>
      </c>
      <c r="H80" s="65" t="s">
        <v>5</v>
      </c>
      <c r="I80" s="66">
        <v>0.58299999999999996</v>
      </c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</row>
    <row r="81" spans="1:23" ht="30" customHeight="1" x14ac:dyDescent="0.9">
      <c r="A81" s="4"/>
      <c r="B81" s="67" t="s">
        <v>10</v>
      </c>
      <c r="C81" s="68" t="s">
        <v>5</v>
      </c>
      <c r="D81" s="106">
        <v>0.16700000000000001</v>
      </c>
      <c r="E81" s="106"/>
      <c r="F81" s="69"/>
      <c r="G81" s="70" t="s">
        <v>16</v>
      </c>
      <c r="H81" s="71" t="s">
        <v>5</v>
      </c>
      <c r="I81" s="72">
        <v>0.66700000000000004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30" customHeight="1" x14ac:dyDescent="0.9">
      <c r="A82" s="4"/>
      <c r="B82" s="67" t="s">
        <v>11</v>
      </c>
      <c r="C82" s="68" t="s">
        <v>5</v>
      </c>
      <c r="D82" s="106">
        <v>0.25</v>
      </c>
      <c r="E82" s="106"/>
      <c r="F82" s="69"/>
      <c r="G82" s="70" t="s">
        <v>17</v>
      </c>
      <c r="H82" s="71" t="s">
        <v>5</v>
      </c>
      <c r="I82" s="72">
        <v>0.75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30" customHeight="1" x14ac:dyDescent="0.9">
      <c r="A83" s="4"/>
      <c r="B83" s="67" t="s">
        <v>12</v>
      </c>
      <c r="C83" s="68" t="s">
        <v>5</v>
      </c>
      <c r="D83" s="106">
        <v>0.33</v>
      </c>
      <c r="E83" s="106"/>
      <c r="F83" s="69"/>
      <c r="G83" s="70" t="s">
        <v>18</v>
      </c>
      <c r="H83" s="71" t="s">
        <v>5</v>
      </c>
      <c r="I83" s="72">
        <v>0.83299999999999996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30" customHeight="1" x14ac:dyDescent="0.9">
      <c r="A84" s="4"/>
      <c r="B84" s="67" t="s">
        <v>13</v>
      </c>
      <c r="C84" s="68" t="s">
        <v>5</v>
      </c>
      <c r="D84" s="106">
        <v>0.41660000000000003</v>
      </c>
      <c r="E84" s="106"/>
      <c r="F84" s="69"/>
      <c r="G84" s="70" t="s">
        <v>19</v>
      </c>
      <c r="H84" s="71" t="s">
        <v>5</v>
      </c>
      <c r="I84" s="72">
        <v>0.91666000000000003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30" customHeight="1" thickBot="1" x14ac:dyDescent="0.95">
      <c r="A85" s="4"/>
      <c r="B85" s="73" t="s">
        <v>14</v>
      </c>
      <c r="C85" s="74" t="s">
        <v>5</v>
      </c>
      <c r="D85" s="101">
        <v>0.5</v>
      </c>
      <c r="E85" s="102"/>
      <c r="F85" s="75"/>
      <c r="G85" s="76"/>
      <c r="H85" s="77"/>
      <c r="I85" s="7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30" customHeight="1" x14ac:dyDescent="0.9">
      <c r="A86" s="4"/>
      <c r="B86" s="2"/>
      <c r="C86" s="2"/>
      <c r="D86" s="24"/>
      <c r="E86" s="8"/>
      <c r="F86" s="9"/>
      <c r="G86" s="10"/>
      <c r="H86" s="10"/>
      <c r="I86" s="11"/>
      <c r="J86" s="25"/>
      <c r="K86" s="10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x14ac:dyDescent="0.9">
      <c r="A87" s="4"/>
      <c r="B87" s="6"/>
      <c r="C87" s="4"/>
      <c r="D87" s="4"/>
      <c r="E87" s="2"/>
      <c r="F87" s="2"/>
      <c r="G87" s="2"/>
      <c r="H87" s="5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x14ac:dyDescent="0.9">
      <c r="A88" s="4"/>
      <c r="B88" s="6"/>
      <c r="C88" s="4"/>
      <c r="D88" s="4"/>
      <c r="E88" s="2"/>
      <c r="F88" s="2"/>
      <c r="G88" s="2"/>
      <c r="H88" s="5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x14ac:dyDescent="0.9">
      <c r="A89" s="4"/>
      <c r="B89" s="3"/>
      <c r="C89" s="3"/>
      <c r="D89" s="4"/>
      <c r="E89" s="17"/>
      <c r="F89" s="17"/>
      <c r="G89" s="17"/>
      <c r="H89" s="5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</row>
    <row r="90" spans="1:23" x14ac:dyDescent="0.9">
      <c r="A90" s="4"/>
      <c r="B90" s="3"/>
      <c r="C90" s="3"/>
      <c r="D90" s="4"/>
      <c r="E90" s="17"/>
      <c r="F90" s="17"/>
      <c r="G90" s="17"/>
      <c r="H90" s="5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</row>
  </sheetData>
  <mergeCells count="74">
    <mergeCell ref="E67:G67"/>
    <mergeCell ref="M67:O67"/>
    <mergeCell ref="U67:W67"/>
    <mergeCell ref="T75:U75"/>
    <mergeCell ref="A60:W60"/>
    <mergeCell ref="E62:F62"/>
    <mergeCell ref="G62:H62"/>
    <mergeCell ref="N62:O62"/>
    <mergeCell ref="P62:Q62"/>
    <mergeCell ref="U62:W62"/>
    <mergeCell ref="E65:G65"/>
    <mergeCell ref="M65:O65"/>
    <mergeCell ref="U65:W65"/>
    <mergeCell ref="E36:F36"/>
    <mergeCell ref="D80:E80"/>
    <mergeCell ref="E57:G57"/>
    <mergeCell ref="A72:W72"/>
    <mergeCell ref="N75:P75"/>
    <mergeCell ref="N77:P77"/>
    <mergeCell ref="N79:P79"/>
    <mergeCell ref="R77:S77"/>
    <mergeCell ref="T77:U77"/>
    <mergeCell ref="U55:W55"/>
    <mergeCell ref="U57:W57"/>
    <mergeCell ref="U52:W52"/>
    <mergeCell ref="M38:O38"/>
    <mergeCell ref="M40:O40"/>
    <mergeCell ref="E44:G44"/>
    <mergeCell ref="M44:O44"/>
    <mergeCell ref="D85:E85"/>
    <mergeCell ref="P52:Q52"/>
    <mergeCell ref="G52:H52"/>
    <mergeCell ref="D81:E81"/>
    <mergeCell ref="D82:E82"/>
    <mergeCell ref="D83:E83"/>
    <mergeCell ref="D84:E84"/>
    <mergeCell ref="M57:O57"/>
    <mergeCell ref="M55:O55"/>
    <mergeCell ref="E55:G55"/>
    <mergeCell ref="E52:F52"/>
    <mergeCell ref="N52:O52"/>
    <mergeCell ref="A7:W7"/>
    <mergeCell ref="A8:W8"/>
    <mergeCell ref="Q24:W24"/>
    <mergeCell ref="U26:W26"/>
    <mergeCell ref="U28:W28"/>
    <mergeCell ref="I24:O24"/>
    <mergeCell ref="M26:O26"/>
    <mergeCell ref="M28:O28"/>
    <mergeCell ref="A24:G24"/>
    <mergeCell ref="M42:O42"/>
    <mergeCell ref="M46:O46"/>
    <mergeCell ref="U30:W30"/>
    <mergeCell ref="U32:W32"/>
    <mergeCell ref="U34:W34"/>
    <mergeCell ref="U38:W38"/>
    <mergeCell ref="U40:W40"/>
    <mergeCell ref="U44:W44"/>
    <mergeCell ref="A50:W50"/>
    <mergeCell ref="M34:O34"/>
    <mergeCell ref="P9:R9"/>
    <mergeCell ref="E38:G38"/>
    <mergeCell ref="E40:G40"/>
    <mergeCell ref="E42:G42"/>
    <mergeCell ref="E46:G46"/>
    <mergeCell ref="E34:G34"/>
    <mergeCell ref="M30:O30"/>
    <mergeCell ref="M32:O32"/>
    <mergeCell ref="E26:G26"/>
    <mergeCell ref="E28:G28"/>
    <mergeCell ref="E32:G32"/>
    <mergeCell ref="E30:G30"/>
    <mergeCell ref="U42:W42"/>
    <mergeCell ref="U46:W46"/>
  </mergeCells>
  <conditionalFormatting sqref="U52:W52">
    <cfRule type="containsErrors" dxfId="3" priority="5">
      <formula>ISERROR(U52)</formula>
    </cfRule>
  </conditionalFormatting>
  <conditionalFormatting sqref="N79:P79">
    <cfRule type="containsErrors" dxfId="2" priority="2">
      <formula>ISERROR(N79)</formula>
    </cfRule>
  </conditionalFormatting>
  <conditionalFormatting sqref="U62:W62">
    <cfRule type="containsErrors" dxfId="0" priority="1">
      <formula>ISERROR(U62)</formula>
    </cfRule>
  </conditionalFormatting>
  <hyperlinks>
    <hyperlink ref="P4" r:id="rId1"/>
  </hyperlinks>
  <pageMargins left="0.7" right="0.7" top="0.75" bottom="0.75" header="0.3" footer="0.3"/>
  <pageSetup scale="52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j.tibbs</dc:creator>
  <cp:lastModifiedBy>David Dingler</cp:lastModifiedBy>
  <cp:lastPrinted>2015-09-18T14:43:46Z</cp:lastPrinted>
  <dcterms:created xsi:type="dcterms:W3CDTF">2015-02-24T20:58:29Z</dcterms:created>
  <dcterms:modified xsi:type="dcterms:W3CDTF">2017-02-10T16:23:48Z</dcterms:modified>
</cp:coreProperties>
</file>